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Verified Direct-Drive" sheetId="1" state="visible" r:id="rId3"/>
    <sheet name="Frequency Compatibility" sheetId="2" state="visible" r:id="rId4"/>
    <sheet name="Manufacturer Summary" sheetId="3" state="visible" r:id="rId5"/>
    <sheet name="Merged Brand Register" sheetId="4" state="visible" r:id="rId6"/>
    <sheet name="Acceptance Criteria" sheetId="5" state="visible" r:id="rId7"/>
    <sheet name="Read Me" sheetId="6" state="visible" r:id="rId8"/>
  </sheets>
  <definedNames>
    <definedName function="false" hidden="true" localSheetId="1" name="_xlnm._FilterDatabase" vbProcedure="false">'Frequency Compatibility'!$A$21:$L$84</definedName>
    <definedName function="false" hidden="false" localSheetId="2" name="_xlnm.Print_Area" vbProcedure="false">'Manufacturer Summary'!$A$1:$G$21</definedName>
    <definedName function="false" hidden="true" localSheetId="2" name="_xlnm._FilterDatabase" vbProcedure="false">'Manufacturer Summary'!$A$4:$K$22</definedName>
    <definedName function="false" hidden="false" localSheetId="3" name="_xlnm.Print_Area" vbProcedure="false">'Merged Brand Register'!$A$1:$M$80</definedName>
    <definedName function="false" hidden="true" localSheetId="3" name="_xlnm._FilterDatabase" vbProcedure="false">'Merged Brand Register'!$A$4:$R$80</definedName>
    <definedName function="false" hidden="false" localSheetId="5" name="_xlnm.Print_Area" vbProcedure="false">'Read Me'!$A$1:$F$15</definedName>
    <definedName function="false" hidden="false" localSheetId="0" name="_xlnm.Print_Area" vbProcedure="false">'Verified Direct-Drive'!$A$1:$Q$150</definedName>
    <definedName function="false" hidden="false" localSheetId="0" name="_xlnm.Print_Titles" vbProcedure="false">'Verified Direct-Drive'!$1:$4</definedName>
    <definedName function="false" hidden="true" localSheetId="0" name="_xlnm._FilterDatabase" vbProcedure="false">'Verified Direct-Drive'!$A$4:$AC$150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<sst xmlns="http://schemas.openxmlformats.org/spreadsheetml/2006/main" count="4063" uniqueCount="1245">
  <si>
    <t xml:space="preserve">Titania ISO808A — Frequency-Qualified Exact Direct-Drive Proportional Solenoid Register</t>
  </si>
  <si>
    <t xml:space="preserve">Scope: 146 exact manufacturer part numbers/model configurations. Each row now separates electrical direct-drive screening from PWM/dither frequency qualification against Titania modes: 0.1–10 Hz slow control, 10–100 Hz precision PWM, 70–400 Hz standard proportional-solenoid mode, and 400–1000 Hz extended evaluation mode.</t>
  </si>
  <si>
    <t xml:space="preserve">No.</t>
  </si>
  <si>
    <t xml:space="preserve">Manufacturer</t>
  </si>
  <si>
    <t xml:space="preserve">Complete part number</t>
  </si>
  <si>
    <t xml:space="preserve">Series / type</t>
  </si>
  <si>
    <t xml:space="preserve">Product category</t>
  </si>
  <si>
    <t xml:space="preserve">Function / medium</t>
  </si>
  <si>
    <t xml:space="preserve">Port / mounting</t>
  </si>
  <si>
    <t xml:space="preserve">Orifice / stroke</t>
  </si>
  <si>
    <t xml:space="preserve">Nominal coil voltage (VDC)</t>
  </si>
  <si>
    <t xml:space="preserve">Published max / full current (mA)</t>
  </si>
  <si>
    <t xml:space="preserve">Published power (W)</t>
  </si>
  <si>
    <t xml:space="preserve">Screening current (A)</t>
  </si>
  <si>
    <t xml:space="preserve">Direct class</t>
  </si>
  <si>
    <t xml:space="preserve">PWM / control</t>
  </si>
  <si>
    <t xml:space="preserve">Titania direct-drive condition</t>
  </si>
  <si>
    <t xml:space="preserve">Primary source URL</t>
  </si>
  <si>
    <t xml:space="preserve">Verification basis</t>
  </si>
  <si>
    <t xml:space="preserve">Frequency evidence</t>
  </si>
  <si>
    <t xml:space="preserve">Published PWM minimum (Hz)</t>
  </si>
  <si>
    <t xml:space="preserve">Published PWM maximum (Hz)</t>
  </si>
  <si>
    <t xml:space="preserve">Titania qualification frequency (Hz)</t>
  </si>
  <si>
    <t xml:space="preserve">Titania frequency class</t>
  </si>
  <si>
    <t xml:space="preserve">Frequency compatibility status</t>
  </si>
  <si>
    <t xml:space="preserve">Recommended effective duty resolution</t>
  </si>
  <si>
    <t xml:space="preserve">ISO808A typical duty bias (percentage points)</t>
  </si>
  <si>
    <t xml:space="preserve">ISO808A max-table duty bias (percentage points)</t>
  </si>
  <si>
    <t xml:space="preserve">Suggested electrical duty accuracy</t>
  </si>
  <si>
    <t xml:space="preserve">Frequency source URL</t>
  </si>
  <si>
    <t xml:space="preserve">Frequency qualification note</t>
  </si>
  <si>
    <t xml:space="preserve">Bürkert</t>
  </si>
  <si>
    <t xml:space="preserve">275060</t>
  </si>
  <si>
    <t xml:space="preserve">Type 2863</t>
  </si>
  <si>
    <t xml:space="preserve">Proportional process valve</t>
  </si>
  <si>
    <t xml:space="preserve">2/2 normally closed, direct-acting; air, neutral gas or compatible liquid</t>
  </si>
  <si>
    <t xml:space="preserve">G 1/8</t>
  </si>
  <si>
    <t xml:space="preserve">0.80 mm</t>
  </si>
  <si>
    <t xml:space="preserve">D1 — preferred direct</t>
  </si>
  <si>
    <t xml:space="preserve">300–400 Hz PWM</t>
  </si>
  <si>
    <t xml:space="preserve">Direct raw-coil connection. Use hardware PWM; 350 Hz is a suitable nominal qualification point. Validate temperature and load current.</t>
  </si>
  <si>
    <t xml:space="preserve">https://www.burkert.com/en/item/275060</t>
  </si>
  <si>
    <t xml:space="preserve">Exact manufacturer article or official family/order-code page</t>
  </si>
  <si>
    <t xml:space="preserve">Published manufacturer PWM band</t>
  </si>
  <si>
    <t xml:space="preserve">PS — proportional-solenoid mode (70–400 Hz)</t>
  </si>
  <si>
    <t xml:space="preserve">YES — published range within Titania standard solenoid mode</t>
  </si>
  <si>
    <t xml:space="preserve">2%</t>
  </si>
  <si>
    <t xml:space="preserve">Use 350 Hz as the default qualification point. The complete manufacturer band is 300–400 Hz.</t>
  </si>
  <si>
    <t xml:space="preserve">275063</t>
  </si>
  <si>
    <t xml:space="preserve">https://www.burkert.com/en/item/275063</t>
  </si>
  <si>
    <t xml:space="preserve">249140</t>
  </si>
  <si>
    <t xml:space="preserve">1.20 mm</t>
  </si>
  <si>
    <t xml:space="preserve">https://www.burkert.com/en/item/249140</t>
  </si>
  <si>
    <t xml:space="preserve">275064</t>
  </si>
  <si>
    <t xml:space="preserve">https://www.burkert.com/en/item/275064</t>
  </si>
  <si>
    <t xml:space="preserve">249141</t>
  </si>
  <si>
    <t xml:space="preserve">1.50 mm</t>
  </si>
  <si>
    <t xml:space="preserve">https://www.burkert.com/en/item/249141</t>
  </si>
  <si>
    <t xml:space="preserve">275065</t>
  </si>
  <si>
    <t xml:space="preserve">https://www.burkert.com/en/item/275065</t>
  </si>
  <si>
    <t xml:space="preserve">254182</t>
  </si>
  <si>
    <t xml:space="preserve">2.00 mm</t>
  </si>
  <si>
    <t xml:space="preserve">https://www.burkert.com/en/item/254182</t>
  </si>
  <si>
    <t xml:space="preserve">275066</t>
  </si>
  <si>
    <t xml:space="preserve">https://www.burkert.com/en/item/275066</t>
  </si>
  <si>
    <t xml:space="preserve">255699</t>
  </si>
  <si>
    <t xml:space="preserve">G 1/4</t>
  </si>
  <si>
    <t xml:space="preserve">https://www.burkert.com/en/item/255699</t>
  </si>
  <si>
    <t xml:space="preserve">276517</t>
  </si>
  <si>
    <t xml:space="preserve">https://www.burkert.com/en/item/276517</t>
  </si>
  <si>
    <t xml:space="preserve">275061</t>
  </si>
  <si>
    <t xml:space="preserve">2.50 mm</t>
  </si>
  <si>
    <t xml:space="preserve">https://www.burkert.com/en/item/275061</t>
  </si>
  <si>
    <t xml:space="preserve">275067</t>
  </si>
  <si>
    <t xml:space="preserve">https://www.burkert.com/en/item/275067</t>
  </si>
  <si>
    <t xml:space="preserve">275062</t>
  </si>
  <si>
    <t xml:space="preserve">3.00 mm</t>
  </si>
  <si>
    <t xml:space="preserve">https://www.burkert.com/en/item/275062</t>
  </si>
  <si>
    <t xml:space="preserve">275068</t>
  </si>
  <si>
    <t xml:space="preserve">https://www.burkert.com/en/item/275068</t>
  </si>
  <si>
    <t xml:space="preserve">251831</t>
  </si>
  <si>
    <t xml:space="preserve">4.00 mm</t>
  </si>
  <si>
    <t xml:space="preserve">https://www.burkert.com/en/item/251831</t>
  </si>
  <si>
    <t xml:space="preserve">255700</t>
  </si>
  <si>
    <t xml:space="preserve">https://www.burkert.com/en/item/255700</t>
  </si>
  <si>
    <t xml:space="preserve">134229</t>
  </si>
  <si>
    <t xml:space="preserve">Type 6223</t>
  </si>
  <si>
    <t xml:space="preserve">2/2 normally closed, servo-assisted proportional liquid valve</t>
  </si>
  <si>
    <t xml:space="preserve">G 3/8</t>
  </si>
  <si>
    <t xml:space="preserve">10.0 mm</t>
  </si>
  <si>
    <t xml:space="preserve">180–280 Hz PWM</t>
  </si>
  <si>
    <t xml:space="preserve">Direct raw-coil connection. Requires at least the manufacturer-specified differential pressure; validate at 200 Hz.</t>
  </si>
  <si>
    <t xml:space="preserve">https://www.burkert.com/en/item/134229</t>
  </si>
  <si>
    <t xml:space="preserve">1%</t>
  </si>
  <si>
    <t xml:space="preserve">Use approximately 230 Hz as the default qualification point; maintain the manufacturer band of 180–280 Hz.</t>
  </si>
  <si>
    <t xml:space="preserve">134230</t>
  </si>
  <si>
    <t xml:space="preserve">G 1/2</t>
  </si>
  <si>
    <t xml:space="preserve">https://www.burkert.com/en/item/134230</t>
  </si>
  <si>
    <t xml:space="preserve">132202</t>
  </si>
  <si>
    <t xml:space="preserve">13.0 mm</t>
  </si>
  <si>
    <t xml:space="preserve">https://www.burkert.com/en/item/132202</t>
  </si>
  <si>
    <t xml:space="preserve">282985</t>
  </si>
  <si>
    <t xml:space="preserve">G 3/4</t>
  </si>
  <si>
    <t xml:space="preserve">https://www.burkert.com/en/item/282985</t>
  </si>
  <si>
    <t xml:space="preserve">Parker Hannifin</t>
  </si>
  <si>
    <t xml:space="preserve">935-300240-000</t>
  </si>
  <si>
    <t xml:space="preserve">VSO LowPro</t>
  </si>
  <si>
    <t xml:space="preserve">2-way normally closed miniature proportional gas valve</t>
  </si>
  <si>
    <t xml:space="preserve">Manifold mount</t>
  </si>
  <si>
    <t xml:space="preserve">0.030 in / 0.76 mm</t>
  </si>
  <si>
    <t xml:space="preserve">Current or voltage control; PWM frequency not published on product page</t>
  </si>
  <si>
    <t xml:space="preserve">Direct low-power coil candidate. Use a calibrated duty/current map; confirm the selected PWM frequency by bench test.</t>
  </si>
  <si>
    <t xml:space="preserve">https://ph.parker.com/us/en/product/vso-lowpro-miniature-proportional-valve/935-300240-000</t>
  </si>
  <si>
    <t xml:space="preserve">PWM/current control stated, but numerical frequency not published</t>
  </si>
  <si>
    <t xml:space="preserve">PQ — pending frequency qualification</t>
  </si>
  <si>
    <t xml:space="preserve">PENDING — electrical direct-drive screening only; frequency not approved</t>
  </si>
  <si>
    <t xml:space="preserve">Not established</t>
  </si>
  <si>
    <t xml:space="preserve">Do not advertise frequency compatibility for this exact configuration until the manufacturer confirms a PWM/dither band or a bench qualification is completed.</t>
  </si>
  <si>
    <t xml:space="preserve">935-400240-000</t>
  </si>
  <si>
    <t xml:space="preserve">0.040 in / 1.02 mm</t>
  </si>
  <si>
    <t xml:space="preserve">https://ph.parker.com/us/en/product/vso-lowpro-miniature-proportional-valve/935-400240-000</t>
  </si>
  <si>
    <t xml:space="preserve">935-500240-000</t>
  </si>
  <si>
    <t xml:space="preserve">0.050 in / 1.27 mm</t>
  </si>
  <si>
    <t xml:space="preserve">https://ph.parker.com/us/en/product/vso-lowpro-miniature-proportional-valve/935-500240-000</t>
  </si>
  <si>
    <t xml:space="preserve">935-800240-000</t>
  </si>
  <si>
    <t xml:space="preserve">0.080 in / 2.03 mm</t>
  </si>
  <si>
    <t xml:space="preserve">https://ph.parker.com/us/en/product/vso-lowpro-miniature-proportional-valve/935-800240-000</t>
  </si>
  <si>
    <t xml:space="preserve">Enfield Technologies</t>
  </si>
  <si>
    <t xml:space="preserve">PFV-W24-P100C-0300</t>
  </si>
  <si>
    <t xml:space="preserve">PFV-W24 raw-coil</t>
  </si>
  <si>
    <t xml:space="preserve">2/2 normally closed proportional valve; calibration pressure 300 kPa</t>
  </si>
  <si>
    <t xml:space="preserve">1/8 NPT ported</t>
  </si>
  <si>
    <t xml:space="preserve">1.00 mm</t>
  </si>
  <si>
    <t xml:space="preserve">D2 — current/duty limited</t>
  </si>
  <si>
    <t xml:space="preserve">Direct current/voltage control; raw 65 Ω 24 V coil; PWM frequency application-dependent</t>
  </si>
  <si>
    <t xml:space="preserve">Direct raw-coil connection, but firmware must cap and calibrate duty to the 175 mA full-open current. Do not assume 100% steady duty.</t>
  </si>
  <si>
    <t xml:space="preserve">https://www.enfieldtech.com/Products/PFV-Proportional-Valves</t>
  </si>
  <si>
    <t xml:space="preserve">PFV-W24-P100C-0400</t>
  </si>
  <si>
    <t xml:space="preserve">2/2 normally closed proportional valve; calibration pressure 400 kPa</t>
  </si>
  <si>
    <t xml:space="preserve">PFV-W24-P100C-0500</t>
  </si>
  <si>
    <t xml:space="preserve">2/2 normally closed proportional valve; calibration pressure 500 kPa</t>
  </si>
  <si>
    <t xml:space="preserve">PFV-W24-P050C-0100</t>
  </si>
  <si>
    <t xml:space="preserve">2/2 normally closed proportional valve; calibration pressure 100 kPa</t>
  </si>
  <si>
    <t xml:space="preserve">0.50 mm</t>
  </si>
  <si>
    <t xml:space="preserve">PFV-W24-P050C-0200</t>
  </si>
  <si>
    <t xml:space="preserve">2/2 normally closed proportional valve; calibration pressure 200 kPa</t>
  </si>
  <si>
    <t xml:space="preserve">PFV-W24-P012K-1000</t>
  </si>
  <si>
    <t xml:space="preserve">2/2 normally closed proportional valve; calibration pressure 1000 kPa</t>
  </si>
  <si>
    <t xml:space="preserve">0.12 mm</t>
  </si>
  <si>
    <t xml:space="preserve">PFV-W24-M175C-0100</t>
  </si>
  <si>
    <t xml:space="preserve">10-32 male stud</t>
  </si>
  <si>
    <t xml:space="preserve">1.75 mm</t>
  </si>
  <si>
    <t xml:space="preserve">PFV-W24-M175C-0200</t>
  </si>
  <si>
    <t xml:space="preserve">PFV-W24-M100K-0400</t>
  </si>
  <si>
    <t xml:space="preserve">PFV-W24-P150C-0200</t>
  </si>
  <si>
    <t xml:space="preserve">PFV-W24-M125E-0500</t>
  </si>
  <si>
    <t xml:space="preserve">1.25 mm</t>
  </si>
  <si>
    <t xml:space="preserve">PFV-W24-M050N-1000</t>
  </si>
  <si>
    <t xml:space="preserve">https://www.enfieldtech.com/Products/NSF-Certified-PFV-Proportional-Valves</t>
  </si>
  <si>
    <t xml:space="preserve">PFV-W24-M075N-0200</t>
  </si>
  <si>
    <t xml:space="preserve">0.75 mm</t>
  </si>
  <si>
    <t xml:space="preserve">PFV-W24-P050N-0100</t>
  </si>
  <si>
    <t xml:space="preserve">PFV-W24-P200N-0200</t>
  </si>
  <si>
    <t xml:space="preserve">Camozzi Automation</t>
  </si>
  <si>
    <t xml:space="preserve">AP-6210-DR2-GP7</t>
  </si>
  <si>
    <t xml:space="preserve">Series AP, size 16 mm</t>
  </si>
  <si>
    <t xml:space="preserve">Proportional pneumatic valve</t>
  </si>
  <si>
    <t xml:space="preserve">2/2 NC, directly operated; compressed air or inert gas; NBR</t>
  </si>
  <si>
    <t xml:space="preserve">M5</t>
  </si>
  <si>
    <t xml:space="preserve">0.8 mm</t>
  </si>
  <si>
    <t xml:space="preserve">Current/PWM control; manufacturer GP7 coil is 193 Ω, rated 125 mA</t>
  </si>
  <si>
    <t xml:space="preserve">Connect raw coil directly; implement calibrated current/duty mapping and output ramping.</t>
  </si>
  <si>
    <t xml:space="preserve">https://shop.camozzi.com/store/camozzi/it/en/p/SERIES-AP-PROPORTIONAL-VALVES</t>
  </si>
  <si>
    <t xml:space="preserve">Official Camozzi coding table and purchasable-code listing</t>
  </si>
  <si>
    <t xml:space="preserve">Published matched Series 130 controller setting</t>
  </si>
  <si>
    <t xml:space="preserve">EX — extended evaluation mode (400–1000 Hz)</t>
  </si>
  <si>
    <t xml:space="preserve">EXTENDED ONLY — outside Titania precision/standard solenoid range</t>
  </si>
  <si>
    <t xml:space="preserve">≈5%</t>
  </si>
  <si>
    <t xml:space="preserve">Camozzi lists 1 kHz for its matched Series 130 controller with Series AP size 16 mm. Direct ISO808A operation requires extended-mode bench validation.</t>
  </si>
  <si>
    <t xml:space="preserve">AP-6210-FR2-GP7</t>
  </si>
  <si>
    <t xml:space="preserve">1.0 mm</t>
  </si>
  <si>
    <t xml:space="preserve">AP-6210-HR2-GP7</t>
  </si>
  <si>
    <t xml:space="preserve">1.2 mm</t>
  </si>
  <si>
    <t xml:space="preserve">AP-6210-LR2-GP7</t>
  </si>
  <si>
    <t xml:space="preserve">1.6 mm</t>
  </si>
  <si>
    <t xml:space="preserve">AP-6210-DW2-GP7-OX2</t>
  </si>
  <si>
    <t xml:space="preserve">2/2 NC, directly operated; compressed air or inert gas; FKM, oxygen-clean</t>
  </si>
  <si>
    <t xml:space="preserve">AP-6210-FW2-GP7-OX2</t>
  </si>
  <si>
    <t xml:space="preserve">AP-6210-HW2-GP7-OX2</t>
  </si>
  <si>
    <t xml:space="preserve">AP-6210-LW2-GP7-OX2</t>
  </si>
  <si>
    <t xml:space="preserve">AP-621L-DR3-GP7</t>
  </si>
  <si>
    <t xml:space="preserve">2/2 NC, directly operated; compressed air or inert gas; PVDF body / NBR</t>
  </si>
  <si>
    <t xml:space="preserve">6 mm male hose adaptor</t>
  </si>
  <si>
    <t xml:space="preserve">AP-7211-FR2-U711</t>
  </si>
  <si>
    <t xml:space="preserve">Series AP, size 22 mm</t>
  </si>
  <si>
    <t xml:space="preserve">Current/PWM control; U711 coil is 85 Ω, rated 271 mA</t>
  </si>
  <si>
    <t xml:space="preserve">Connect raw coil directly; qualify at the selected PWM frequency and maximum simultaneous-channel load.</t>
  </si>
  <si>
    <t xml:space="preserve">Official Camozzi coding table; exact U711 24 V order-code construction</t>
  </si>
  <si>
    <t xml:space="preserve">2–5%</t>
  </si>
  <si>
    <t xml:space="preserve">Camozzi lists 500 Hz for its matched Series 130 controller with Series AP size 22 mm. Direct ISO808A operation requires extended-mode bench validation.</t>
  </si>
  <si>
    <t xml:space="preserve">AP-7211-HR2-U711</t>
  </si>
  <si>
    <t xml:space="preserve">AP-7211-LR2-U711</t>
  </si>
  <si>
    <t xml:space="preserve">AP-7211-NR2-U711</t>
  </si>
  <si>
    <t xml:space="preserve">2.0 mm</t>
  </si>
  <si>
    <t xml:space="preserve">AP-7211-QR2-U711</t>
  </si>
  <si>
    <t xml:space="preserve">2.4 mm</t>
  </si>
  <si>
    <t xml:space="preserve">AP-7211-FW2-U711-OX2</t>
  </si>
  <si>
    <t xml:space="preserve">AP-7211-HW2-U711-OX2</t>
  </si>
  <si>
    <t xml:space="preserve">AP-7211-LW2-U711-OX2</t>
  </si>
  <si>
    <t xml:space="preserve">AP-7211-NW2-U711-OX2</t>
  </si>
  <si>
    <t xml:space="preserve">AP-7211-QW2-U711-OX2</t>
  </si>
  <si>
    <t xml:space="preserve">SMC Corporation</t>
  </si>
  <si>
    <t xml:space="preserve">PVQ13-5L-03-A</t>
  </si>
  <si>
    <t xml:space="preserve">PVQ10</t>
  </si>
  <si>
    <t xml:space="preserve">2/2 NC; flow proportional to commanded coil current</t>
  </si>
  <si>
    <t xml:space="preserve">Base mounted</t>
  </si>
  <si>
    <t xml:space="preserve">0.3 mm</t>
  </si>
  <si>
    <t xml:space="preserve">Current-controlled raw coil; full-scale current approximately 85 mA</t>
  </si>
  <si>
    <t xml:space="preserve">Direct connection is electrical only: cap and calibrate PWM to the published full-scale current; closed-loop flow/pressure feedback is preferred.</t>
  </si>
  <si>
    <t xml:space="preserve">https://www.smcworld.com/webcatalog/s3s/en-jp/detail/PVQ13-A/PVQ-E/?partNumber=PVQ13-5L-03-A&amp;userID=JP_test</t>
  </si>
  <si>
    <t xml:space="preserve">Official SMC exact product page and PVQ order-code catalogue</t>
  </si>
  <si>
    <t xml:space="preserve">PVQ13-5L-08-M5-A</t>
  </si>
  <si>
    <t xml:space="preserve">M5 port</t>
  </si>
  <si>
    <t xml:space="preserve">https://www.smcworld.com/webcatalog/en-sg/pressure-control-equipment/proportional-valves/PVQ-E</t>
  </si>
  <si>
    <t xml:space="preserve">PVQ31-5G-16-01-F</t>
  </si>
  <si>
    <t xml:space="preserve">PVQ30</t>
  </si>
  <si>
    <t xml:space="preserve">Rc 1/8</t>
  </si>
  <si>
    <t xml:space="preserve">Current-controlled raw coil; full-scale current approximately 165 mA</t>
  </si>
  <si>
    <t xml:space="preserve">PVQ31-5G-23-01-F</t>
  </si>
  <si>
    <t xml:space="preserve">2.3 mm</t>
  </si>
  <si>
    <t xml:space="preserve">PVQ31-5G-40-01-F</t>
  </si>
  <si>
    <t xml:space="preserve">4.0 mm</t>
  </si>
  <si>
    <t xml:space="preserve">PVQ33-5G-16-01-F</t>
  </si>
  <si>
    <t xml:space="preserve">PVQ33-5G-23-01-F</t>
  </si>
  <si>
    <t xml:space="preserve">PVQ33-5G-40-01-F</t>
  </si>
  <si>
    <t xml:space="preserve">Clippard Instrument Laboratory</t>
  </si>
  <si>
    <t xml:space="preserve">EV-PM-20-4050</t>
  </si>
  <si>
    <t xml:space="preserve">EVP miniature proportional valve</t>
  </si>
  <si>
    <t xml:space="preserve">2/2 NC; clean dry air or inert gas; Nitrile</t>
  </si>
  <si>
    <t xml:space="preserve">#10-32; 18 in radial leads</t>
  </si>
  <si>
    <t xml:space="preserve">0.040 in</t>
  </si>
  <si>
    <t xml:space="preserve">DC current or PWM; 218 Ω coil; 0–92 mA; manufacturer states 24.8 V maximum required</t>
  </si>
  <si>
    <t xml:space="preserve">May be connected to a 24 V Titania field output only with a calibrated current/duty ceiling; do not treat it as an unrestricted 24 V coil.</t>
  </si>
  <si>
    <t xml:space="preserve">https://www.clippard.com/part/EV-PM-20-4050</t>
  </si>
  <si>
    <t xml:space="preserve">Exact official Clippard part page</t>
  </si>
  <si>
    <t xml:space="preserve">ET-PM-20-4050</t>
  </si>
  <si>
    <t xml:space="preserve">#10-32; 0.110 in spades</t>
  </si>
  <si>
    <t xml:space="preserve">https://www.clippard.com/part/ET-PM-20-4050</t>
  </si>
  <si>
    <t xml:space="preserve">EC-PM-20-4050-V</t>
  </si>
  <si>
    <t xml:space="preserve">2/2 NC; clean dry air or inert gas; FKM</t>
  </si>
  <si>
    <t xml:space="preserve">#10-32; 0.025 in square pins</t>
  </si>
  <si>
    <t xml:space="preserve">https://www.clippard.com/part/EC-PM-20-4050-V</t>
  </si>
  <si>
    <t xml:space="preserve">EV-PM-20-4045</t>
  </si>
  <si>
    <t xml:space="preserve">https://www.clippard.com/part/EV-PM-20-4045</t>
  </si>
  <si>
    <t xml:space="preserve">M-EV-PM-20-25A0</t>
  </si>
  <si>
    <t xml:space="preserve">M5; 18 in radial leads</t>
  </si>
  <si>
    <t xml:space="preserve">0.025 in</t>
  </si>
  <si>
    <t xml:space="preserve">https://www.clippard.com/part/M-EV-PM-20-25A0</t>
  </si>
  <si>
    <t xml:space="preserve">M-ET-P-20-4025-V</t>
  </si>
  <si>
    <t xml:space="preserve">M5 inline; 0.110 in spades</t>
  </si>
  <si>
    <t xml:space="preserve">https://www.clippard.com/part/M-ET-P-20-4025-V</t>
  </si>
  <si>
    <t xml:space="preserve">ET-PM-20-13A0</t>
  </si>
  <si>
    <t xml:space="preserve">0.013 in</t>
  </si>
  <si>
    <t xml:space="preserve">https://www.clippard.com/part/ET-PM-20-13A0</t>
  </si>
  <si>
    <t xml:space="preserve">EV-PM-20-0920-V</t>
  </si>
  <si>
    <t xml:space="preserve">0.009 in</t>
  </si>
  <si>
    <t xml:space="preserve">https://www.clippard.com/part/EV-PM-20-0920-V</t>
  </si>
  <si>
    <t xml:space="preserve">Kendrion</t>
  </si>
  <si>
    <t xml:space="preserve">68.058.71P</t>
  </si>
  <si>
    <t xml:space="preserve">Type 68P</t>
  </si>
  <si>
    <t xml:space="preserve">2/2 NC, directly controlled; filtered air; 0–3.5 bar; FKM</t>
  </si>
  <si>
    <t xml:space="preserve">Flange; Wire</t>
  </si>
  <si>
    <t xml:space="preserve">External current/PWM control; 100% duty-rated raw coil</t>
  </si>
  <si>
    <t xml:space="preserve">Direct raw-coil connection. Use a calibrated current map; validate the chosen PWM frequency and cable length.</t>
  </si>
  <si>
    <t xml:space="preserve">https://www.kendrion.com/en/productfinder/group/product/proportional-valves/6805871p</t>
  </si>
  <si>
    <t xml:space="preserve">Exact official Kendrion product table and individual product page</t>
  </si>
  <si>
    <t xml:space="preserve">68.038.30P</t>
  </si>
  <si>
    <t xml:space="preserve">2/2 NC, directly controlled; filtered air; 0–8 bar; NBR</t>
  </si>
  <si>
    <t xml:space="preserve">Flange; Pins</t>
  </si>
  <si>
    <t xml:space="preserve">1.3 mm</t>
  </si>
  <si>
    <t xml:space="preserve">https://www.kendrion.com/en/productfinder/group/product/proportional-valves/6803830p</t>
  </si>
  <si>
    <t xml:space="preserve">68.038.41P</t>
  </si>
  <si>
    <t xml:space="preserve">2/2 NC, directly controlled; filtered air; 0–6.5 bar; FKM</t>
  </si>
  <si>
    <t xml:space="preserve">https://www.kendrion.com/en/productfinder/group/product/proportional-valves/6803841p</t>
  </si>
  <si>
    <t xml:space="preserve">68.058.40P</t>
  </si>
  <si>
    <t xml:space="preserve">2/2 NC, directly controlled; filtered air; 0–6.5 bar; NBR</t>
  </si>
  <si>
    <t xml:space="preserve">https://www.kendrion.com/en/productfinder/group/product/proportional-valves/6805840p</t>
  </si>
  <si>
    <t xml:space="preserve">68.038.40P</t>
  </si>
  <si>
    <t xml:space="preserve">https://www.kendrion.com/en/productfinder/group/product/proportional-valves/6803840p</t>
  </si>
  <si>
    <t xml:space="preserve">68.038.50P</t>
  </si>
  <si>
    <t xml:space="preserve">2/2 NC, directly controlled; filtered air; 0–5 bar; NBR</t>
  </si>
  <si>
    <t xml:space="preserve">1.9 mm</t>
  </si>
  <si>
    <t xml:space="preserve">https://www.kendrion.com/en/productfinder/group/product/proportional-valves/6803850p</t>
  </si>
  <si>
    <t xml:space="preserve">68.038.60P</t>
  </si>
  <si>
    <t xml:space="preserve">2/2 NC, directly controlled; filtered air; 0–4 bar; NBR</t>
  </si>
  <si>
    <t xml:space="preserve">2.1 mm</t>
  </si>
  <si>
    <t xml:space="preserve">https://www.kendrion.com/en/productfinder/group/product/proportional-valves/6803860p</t>
  </si>
  <si>
    <t xml:space="preserve">68.038.80P</t>
  </si>
  <si>
    <t xml:space="preserve">2/2 NC, directly controlled; filtered air; 0–3 bar; NBR</t>
  </si>
  <si>
    <t xml:space="preserve">2.5 mm</t>
  </si>
  <si>
    <t xml:space="preserve">https://www.kendrion.com/en/productfinder/group/product/proportional-valves/6803880p</t>
  </si>
  <si>
    <t xml:space="preserve">63.028.10P</t>
  </si>
  <si>
    <t xml:space="preserve">Type 63P</t>
  </si>
  <si>
    <t xml:space="preserve">Flange; Plug</t>
  </si>
  <si>
    <t xml:space="preserve">0.5 mm</t>
  </si>
  <si>
    <t xml:space="preserve">https://www.kendrion.com/en/productfinder/group/product/proportional-valves/6302810p</t>
  </si>
  <si>
    <t xml:space="preserve">63.028.20P</t>
  </si>
  <si>
    <t xml:space="preserve">0.7 mm</t>
  </si>
  <si>
    <t xml:space="preserve">https://www.kendrion.com/en/productfinder/group/product/proportional-valves/6302820p</t>
  </si>
  <si>
    <t xml:space="preserve">63.028.30P</t>
  </si>
  <si>
    <t xml:space="preserve">0.9 mm</t>
  </si>
  <si>
    <t xml:space="preserve">https://www.kendrion.com/en/productfinder/group/product/proportional-valves/6302830p</t>
  </si>
  <si>
    <t xml:space="preserve">63.058.10P</t>
  </si>
  <si>
    <t xml:space="preserve">https://www.kendrion.com/en/productfinder/group/product/proportional-valves/6305810p</t>
  </si>
  <si>
    <t xml:space="preserve">63.058.20P</t>
  </si>
  <si>
    <t xml:space="preserve">https://www.kendrion.com/en/productfinder/group/product/proportional-valves/6305820p</t>
  </si>
  <si>
    <t xml:space="preserve">63.058.30P</t>
  </si>
  <si>
    <t xml:space="preserve">https://www.kendrion.com/en/productfinder/group/product/proportional-valves/6305830p</t>
  </si>
  <si>
    <t xml:space="preserve">STAIGER</t>
  </si>
  <si>
    <t xml:space="preserve">VP 205-110 E 21 SAL 80 24/00 / 603-000-012-X1</t>
  </si>
  <si>
    <t xml:space="preserve">Spider VP205</t>
  </si>
  <si>
    <t xml:space="preserve">2/2 NC; air, oxygen or inert gases; 7–12 bar</t>
  </si>
  <si>
    <t xml:space="preserve">Cartridge; Flying leads</t>
  </si>
  <si>
    <t xml:space="preserve">Raw proportional coil; current/PWM control</t>
  </si>
  <si>
    <t xml:space="preserve">Direct connection is suitable electrically; qualify valve linearity and operating pressure range in the final application.</t>
  </si>
  <si>
    <t xml:space="preserve">https://www.staiger.de/en-us/component/virtuemart/article?Itemid=111&amp;limit=24&amp;orderby=product_sku</t>
  </si>
  <si>
    <t xml:space="preserve">Exact official STAIGER shop product code and item number</t>
  </si>
  <si>
    <t xml:space="preserve">VP 205-111 E 21 SAL 80 24/00 / 603-000-023-A</t>
  </si>
  <si>
    <t xml:space="preserve">2/2 NC; air, oxygen or inert gases; 0–7 bar</t>
  </si>
  <si>
    <t xml:space="preserve">VP 205-106 E 21 SAS 24/00 1.2 SealStar / 603-000-027-A</t>
  </si>
  <si>
    <t xml:space="preserve">2/2 NC; air, oxygen or inert gases; 0–12 bar</t>
  </si>
  <si>
    <t xml:space="preserve">Cartridge; SealStar connector</t>
  </si>
  <si>
    <t xml:space="preserve">VP 205-111 E 21 SAS 24/00 1.2 SealStar / 603-000-031-A</t>
  </si>
  <si>
    <t xml:space="preserve">VP 205-110 E 21 SAS 24/00 1.2 SealStar / 603-000-033-A</t>
  </si>
  <si>
    <t xml:space="preserve">VP 205-106 E 21 SAL 80 24/00 / 603-000-007-A</t>
  </si>
  <si>
    <t xml:space="preserve">Takasago Fluidic Systems</t>
  </si>
  <si>
    <t xml:space="preserve">NPV-4T1/8</t>
  </si>
  <si>
    <t xml:space="preserve">NPV</t>
  </si>
  <si>
    <t xml:space="preserve">Proportional diaphragm valve</t>
  </si>
  <si>
    <t xml:space="preserve">2-way NC; PTFE wetted parts; gas or liquid</t>
  </si>
  <si>
    <t xml:space="preserve">Input-voltage proportional control; manufacturer family page also quotes 7 W at 24 VDC</t>
  </si>
  <si>
    <t xml:space="preserve">Use a 24 V Titania field supply only with a conservative duty/current ceiling corresponding to the manufacturer-rated voltage; obtain written confirmation for production release.</t>
  </si>
  <si>
    <t xml:space="preserve">https://www.takasago-fluidics.com/collections/proportional-diaphragm-valve-npv-series</t>
  </si>
  <si>
    <t xml:space="preserve">Official manufacturer NPV model table; voltage statements differ between official pages</t>
  </si>
  <si>
    <t xml:space="preserve">NPV-4T1/4</t>
  </si>
  <si>
    <t xml:space="preserve">Rc 1/4</t>
  </si>
  <si>
    <t xml:space="preserve">Humphrey Products</t>
  </si>
  <si>
    <t xml:space="preserve">PV3P2403225</t>
  </si>
  <si>
    <t xml:space="preserve">ProControl PV3</t>
  </si>
  <si>
    <t xml:space="preserve">2/2 NC; air or inert gas; calibrated 25 psi; maximum flow 10 LPM</t>
  </si>
  <si>
    <t xml:space="preserve">Inline 10-32 UNF</t>
  </si>
  <si>
    <t xml:space="preserve">Model-specific ESEOD</t>
  </si>
  <si>
    <t xml:space="preserve">Raw 200 Ω coil; 100 mA input for full flow; 2.0 W nominal, 2.4 W maximum</t>
  </si>
  <si>
    <t xml:space="preserve">Direct connection is suitable with a calibrated 0–100 mA PWM/current command. Do not assume 100% duty equals full flow.</t>
  </si>
  <si>
    <t xml:space="preserve">https://www.humphrey-products.com/products/proportional-control-valves/pv3p2403225-flow</t>
  </si>
  <si>
    <t xml:space="preserve">Exact official Humphrey product page</t>
  </si>
  <si>
    <t xml:space="preserve">PV3P2403250</t>
  </si>
  <si>
    <t xml:space="preserve">2/2 NC; air or inert gas; calibrated 50 psi; maximum flow 18 LPM</t>
  </si>
  <si>
    <t xml:space="preserve">https://www.humphrey-products.com/products/proportional-control-valves/pv3p2403250-flow</t>
  </si>
  <si>
    <t xml:space="preserve">PV3P2403275</t>
  </si>
  <si>
    <t xml:space="preserve">2/2 NC; air or inert gas; calibrated 75 psi; maximum flow 25 LPM</t>
  </si>
  <si>
    <t xml:space="preserve">https://www.humphrey-products.com/products/proportional-control-valves/pv3p2403275-flow</t>
  </si>
  <si>
    <t xml:space="preserve">PV3P24032A0</t>
  </si>
  <si>
    <t xml:space="preserve">2/2 NC; air or inert gas; calibrated 100 psi; maximum flow 30 LPM</t>
  </si>
  <si>
    <t xml:space="preserve">https://www.humphrey-products.com/products/proportional-control-valves/pv3p24032a0-flow</t>
  </si>
  <si>
    <t xml:space="preserve">PV3PM2403250</t>
  </si>
  <si>
    <t xml:space="preserve">Manifold 10-32 UNF</t>
  </si>
  <si>
    <t xml:space="preserve">https://www.humphrey-products.com/products/proportional-control-valves/pv3pm2403250-flow</t>
  </si>
  <si>
    <t xml:space="preserve">PV3PM2403275</t>
  </si>
  <si>
    <t xml:space="preserve">https://www.humphrey-products.com/products/proportional-control-valves/pv3pm2403275-flow</t>
  </si>
  <si>
    <t xml:space="preserve">PV3PM24032A0</t>
  </si>
  <si>
    <t xml:space="preserve">https://www.humphrey-products.com/products/proportional-control-valves/pv3pm24032a0-flow</t>
  </si>
  <si>
    <t xml:space="preserve">PV3EP2403250</t>
  </si>
  <si>
    <t xml:space="preserve">Inline M5 x 0.8</t>
  </si>
  <si>
    <t xml:space="preserve">https://www.humphrey-products.com/products/proportional-control-valves/pv3ep2403250-flow</t>
  </si>
  <si>
    <t xml:space="preserve">Emerson ASCO</t>
  </si>
  <si>
    <t xml:space="preserve">SCG202A003V.24/DC</t>
  </si>
  <si>
    <t xml:space="preserve">Series 202 Posiflow</t>
  </si>
  <si>
    <t xml:space="preserve">2/2 NC, direct acting; Air or inert gas; 0–4 bar</t>
  </si>
  <si>
    <t xml:space="preserve">3.2 mm</t>
  </si>
  <si>
    <t xml:space="preserve">Raw proportional 24 VDC coil; external current/PWM control</t>
  </si>
  <si>
    <t xml:space="preserve">Direct electrical connection; qualify PWM frequency, thermal rise and process linearity.</t>
  </si>
  <si>
    <t xml:space="preserve">https://discreteautomation.emerson.com/product/asco-sku-scg202a003v24dc</t>
  </si>
  <si>
    <t xml:space="preserve">Exact official Emerson ASCO product page</t>
  </si>
  <si>
    <t xml:space="preserve">SCG202A007V.24/DC</t>
  </si>
  <si>
    <t xml:space="preserve">2/2 NC, direct acting; Water, light oil, air or inert gas; 0–1 bar</t>
  </si>
  <si>
    <t xml:space="preserve">7.1 mm</t>
  </si>
  <si>
    <t xml:space="preserve">https://discreteautomation.emerson.com/product/asco-sku-scg202a007v24dc</t>
  </si>
  <si>
    <t xml:space="preserve">Geeplus</t>
  </si>
  <si>
    <t xml:space="preserve">PS30C-0102</t>
  </si>
  <si>
    <t xml:space="preserve">Proportional linear solenoid</t>
  </si>
  <si>
    <t xml:space="preserve">Standalone proportional solenoid actuator</t>
  </si>
  <si>
    <t xml:space="preserve">Force proportional to current; rated force approximately 17 N</t>
  </si>
  <si>
    <t xml:space="preserve">Application-specific mechanical mounting</t>
  </si>
  <si>
    <t xml:space="preserve">External current/PWM control</t>
  </si>
  <si>
    <t xml:space="preserve">Direct electrical connection; add a return spring and position/force feedback as required.</t>
  </si>
  <si>
    <t xml:space="preserve">https://www.geeplus.com/proportional-solenoids/</t>
  </si>
  <si>
    <t xml:space="preserve">Official Geeplus proportional-solenoid model table; PS35SX code includes representative 24 V stroke option</t>
  </si>
  <si>
    <t xml:space="preserve">PS35SX-0203-24</t>
  </si>
  <si>
    <t xml:space="preserve">Force proportional to current; rated force approximately 35 N</t>
  </si>
  <si>
    <t xml:space="preserve">PS36C-0102</t>
  </si>
  <si>
    <t xml:space="preserve">Force proportional to current; rated force approximately 18 N</t>
  </si>
  <si>
    <t xml:space="preserve">PS45S-0305</t>
  </si>
  <si>
    <t xml:space="preserve">Force proportional to current; rated force approximately 52 N</t>
  </si>
  <si>
    <t xml:space="preserve">3.0 mm</t>
  </si>
  <si>
    <t xml:space="preserve">PS48S-0207</t>
  </si>
  <si>
    <t xml:space="preserve">Force proportional to current; rated force approximately 74 N</t>
  </si>
  <si>
    <t xml:space="preserve">D3 — near-limit direct</t>
  </si>
  <si>
    <t xml:space="preserve">Direct electrical connection is below the ISO808A 0.7 A boundary but above Titania’s preferred 0.5 A design current; use one-channel thermal validation and derating.</t>
  </si>
  <si>
    <t xml:space="preserve">PS50C-0207</t>
  </si>
  <si>
    <t xml:space="preserve">Force proportional to current; rated force approximately 80 N</t>
  </si>
  <si>
    <t xml:space="preserve">HydraForce</t>
  </si>
  <si>
    <t xml:space="preserve">TS10-36A-0-N-24DG</t>
  </si>
  <si>
    <t xml:space="preserve">TS10-36</t>
  </si>
  <si>
    <t xml:space="preserve">Hydraulic proportional cartridge valve</t>
  </si>
  <si>
    <t xml:space="preserve">Pressure reducing/relieving proportional valve; range 100–3000 psi</t>
  </si>
  <si>
    <t xml:space="preserve">Cartridge, VC10-3; no line body</t>
  </si>
  <si>
    <t xml:space="preserve">Pilot-operated</t>
  </si>
  <si>
    <t xml:space="preserve">200 Hz PWM; 24 V D-coil; DIN 43650; maximum control current 0.55 A</t>
  </si>
  <si>
    <t xml:space="preserve">Direct connection is electrically possible but close to the ISO808A boundary. Validate a single channel and worst-case simultaneous loading, PCB temperature and supply tolerance before approval.</t>
  </si>
  <si>
    <t xml:space="preserve">https://www.hydraforce.com/products/cartridge-valves/electro-proportional-valves/ts10-36/</t>
  </si>
  <si>
    <t xml:space="preserve">Exact order code constructed from the official HydraForce TS10-36 model-option table</t>
  </si>
  <si>
    <t xml:space="preserve">Published recommended PWM frequency</t>
  </si>
  <si>
    <t xml:space="preserve">YES — published frequency within Titania standard solenoid mode</t>
  </si>
  <si>
    <t xml:space="preserve">HydraForce specifies 200 Hz. The 24 V D-coil is near the direct-current margin and still requires thermal/channel-loading validation.</t>
  </si>
  <si>
    <t xml:space="preserve">TS10-36A-0-N-24DL</t>
  </si>
  <si>
    <t xml:space="preserve">200 Hz PWM; 24 V D-coil; dual lead wires; maximum control current 0.55 A</t>
  </si>
  <si>
    <t xml:space="preserve">TS10-36A-0-N-24DR</t>
  </si>
  <si>
    <t xml:space="preserve">200 Hz PWM; 24 V D-coil; Deutsch; maximum control current 0.55 A</t>
  </si>
  <si>
    <t xml:space="preserve">TS10-36A-0-N-24DS</t>
  </si>
  <si>
    <t xml:space="preserve">200 Hz PWM; 24 V D-coil; dual spade; maximum control current 0.55 A</t>
  </si>
  <si>
    <t xml:space="preserve">TS10-36B-0-N-24DG</t>
  </si>
  <si>
    <t xml:space="preserve">Pressure reducing/relieving proportional valve; range 100–2300 psi</t>
  </si>
  <si>
    <t xml:space="preserve">TS10-36B-0-N-24DL</t>
  </si>
  <si>
    <t xml:space="preserve">TS10-36B-0-N-24DR</t>
  </si>
  <si>
    <t xml:space="preserve">TS10-36B-0-N-24DS</t>
  </si>
  <si>
    <t xml:space="preserve">TS10-36C-0-N-24DG</t>
  </si>
  <si>
    <t xml:space="preserve">Pressure reducing/relieving proportional valve; range 100–1700 psi</t>
  </si>
  <si>
    <t xml:space="preserve">TS10-36C-0-N-24DL</t>
  </si>
  <si>
    <t xml:space="preserve">TS10-36C-0-N-24DR</t>
  </si>
  <si>
    <t xml:space="preserve">TS10-36C-0-N-24DS</t>
  </si>
  <si>
    <t xml:space="preserve">PVQ31-5G-23-01</t>
  </si>
  <si>
    <t xml:space="preserve">https://www.smcworld.com/webcatalog/s3s/en-jp/detail/PVQ31-G-E/PVQ-E/?partNumber=PVQ31-5G-23-01&amp;userID=JP_test</t>
  </si>
  <si>
    <t xml:space="preserve">Official SMC exact product page</t>
  </si>
  <si>
    <t xml:space="preserve">PVQ33-5G-40</t>
  </si>
  <si>
    <t xml:space="preserve">https://www.smcworld.com/webcatalog/s3s/en-jp/detail/?partNumber=PVQ33-5G-40</t>
  </si>
  <si>
    <t xml:space="preserve">Ningbo HOYEA Machinery Manufacture Co., Ltd.</t>
  </si>
  <si>
    <t xml:space="preserve">HY-SP08-20 (24 VDC coil)</t>
  </si>
  <si>
    <t xml:space="preserve">HY-SP08-20</t>
  </si>
  <si>
    <t xml:space="preserve">2-way normally closed, proportional poppet valve; mineral oil or phosphate-ester fluid</t>
  </si>
  <si>
    <t xml:space="preserve">Screw-in cartridge; HY08-2 cavity</t>
  </si>
  <si>
    <t xml:space="preserve">Poppet; up to 22 L/min</t>
  </si>
  <si>
    <t xml:space="preserve">Minimum dither/pulse frequency 70 Hz; 24 V coil current 0.50 ± 0.05 A</t>
  </si>
  <si>
    <t xml:space="preserve">Use a calibrated current ceiling not exceeding 0.50 A nominal. Validate peak tolerance, PCB temperature and simultaneous-channel loading.</t>
  </si>
  <si>
    <t xml:space="preserve">https://www.hoyea.com/proportional-valve-series-1/hy-sp08-20-poppet-type-2-way-normally-closed</t>
  </si>
  <si>
    <t xml:space="preserve">Exact official HOYEA model page; 24 V coil option and maximum control-current tolerance published. Connector/order suffix is not separately exposed.</t>
  </si>
  <si>
    <t xml:space="preserve">Published minimum dither/pulse frequency; maximum not stated</t>
  </si>
  <si>
    <t xml:space="preserve">PX — provisional low end of solenoid mode (70–100 Hz)</t>
  </si>
  <si>
    <t xml:space="preserve">CONDITIONAL — use 70–100 Hz until manufacturer maximum is confirmed</t>
  </si>
  <si>
    <t xml:space="preserve">0.5%</t>
  </si>
  <si>
    <t xml:space="preserve">Only the 70 Hz minimum is published. Titania should default to 100 Hz and treat higher frequencies as unqualified until confirmed.</t>
  </si>
  <si>
    <t xml:space="preserve">HY-SP08-21 (24 VDC coil)</t>
  </si>
  <si>
    <t xml:space="preserve">HY-SP08-21</t>
  </si>
  <si>
    <t xml:space="preserve">2-way normally open, proportional poppet valve; mineral oil or phosphate-ester fluid</t>
  </si>
  <si>
    <t xml:space="preserve">Poppet; up to 22.7 L/min</t>
  </si>
  <si>
    <t xml:space="preserve">https://www.hoyea.com/proportional-valve-series-1/hy-sp08-21-poppet-type-2-way-normally-open</t>
  </si>
  <si>
    <t xml:space="preserve">HY-SP10-20 (24 VDC coil)</t>
  </si>
  <si>
    <t xml:space="preserve">HY-SP10-20</t>
  </si>
  <si>
    <t xml:space="preserve">Screw-in cartridge; HY10-2 cavity</t>
  </si>
  <si>
    <t xml:space="preserve">Poppet; up to 68 L/min</t>
  </si>
  <si>
    <t xml:space="preserve">https://www.hoyea.com/proportional-valve-series-1/hy-sp10-20-poppet-type-2-way-normally-closed</t>
  </si>
  <si>
    <t xml:space="preserve">HY-TS98-31 (24 VDC coil)</t>
  </si>
  <si>
    <t xml:space="preserve">HY-TS98-31</t>
  </si>
  <si>
    <t xml:space="preserve">Proportional pressure reducing/relieving valve</t>
  </si>
  <si>
    <t xml:space="preserve">Screw-in cartridge; HY98-3 cavity</t>
  </si>
  <si>
    <t xml:space="preserve">Pilot operated</t>
  </si>
  <si>
    <t xml:space="preserve">Current-proportional; 24 V maximum control current 0.35 A; PWM operation published</t>
  </si>
  <si>
    <t xml:space="preserve">Direct raw-coil drive is electrically suitable. Use closed-loop pressure feedback and a calibrated 0–0.35 A command map.</t>
  </si>
  <si>
    <t xml:space="preserve">https://www.hoyea.com/proportional-valve-series-1/hy-ts98-31-proportional-pressure-reducing-relief-valve</t>
  </si>
  <si>
    <t xml:space="preserve">Exact official HOYEA model page; 24 V maximum control current published. Connector/order suffix is not separately exposed.</t>
  </si>
  <si>
    <t xml:space="preserve">HY-EHPR08-33 (24 VDC coil)</t>
  </si>
  <si>
    <t xml:space="preserve">HY-EHPR08-33</t>
  </si>
  <si>
    <t xml:space="preserve">Direct-acting pressure reducing/relieving proportional valve</t>
  </si>
  <si>
    <t xml:space="preserve">Screw-in cartridge; HY08-3 cavity</t>
  </si>
  <si>
    <t xml:space="preserve">Spool; rated flow 4 L/min</t>
  </si>
  <si>
    <t xml:space="preserve">200 Hz dither; 24 V maximum control current 0.60 A</t>
  </si>
  <si>
    <t xml:space="preserve">Near the ISO808A boundary. Limit to qualified channels, monitor thermal rise and validate minimum/maximum field supply.</t>
  </si>
  <si>
    <t xml:space="preserve">https://www.hoyea.com/proportional-valve-series-1/hy-ehpr08-33-proportional-pressure-reducing-relief-valve</t>
  </si>
  <si>
    <t xml:space="preserve">Exact official HOYEA model page; 24 V maximum control current and 200 Hz dither published. Connector/order suffix is not separately exposed.</t>
  </si>
  <si>
    <t xml:space="preserve">Published required dither frequency</t>
  </si>
  <si>
    <t xml:space="preserve">HOYEA specifies a required 200 Hz dither frequency. The 0.60 A coil is near the ISO808A current boundary.</t>
  </si>
  <si>
    <t xml:space="preserve">HY-TS10-27 (24 VDC coil)</t>
  </si>
  <si>
    <t xml:space="preserve">HY-TS10-27</t>
  </si>
  <si>
    <t xml:space="preserve">Pilot-operated proportional relief valve; inverse pressure/current characteristic</t>
  </si>
  <si>
    <t xml:space="preserve">Current-proportional; 24 V maximum control current 0.55 A</t>
  </si>
  <si>
    <t xml:space="preserve">Direct connection is possible with strict 0.55 A ceiling. Validate board and package temperature under simultaneous-channel loading.</t>
  </si>
  <si>
    <t xml:space="preserve">https://www.hoyea.com/proportional-valve-series-1/hy-ts10-27-proportional-pilot-operated-relief-valve</t>
  </si>
  <si>
    <t xml:space="preserve">HY-TS10-36 (24 VDC coil)</t>
  </si>
  <si>
    <t xml:space="preserve">HY-TS10-36</t>
  </si>
  <si>
    <t xml:space="preserve">Pilot-operated proportional pressure reducing/relieving valve</t>
  </si>
  <si>
    <t xml:space="preserve">Screw-in cartridge; HY10-3 cavity</t>
  </si>
  <si>
    <t xml:space="preserve">https://www.hoyea.com/proportional-valve-series-1/hy-ts10-36-proportional-pilot-operated-pressure-reducing-relief-valve</t>
  </si>
  <si>
    <t xml:space="preserve">HY-TS10-26 (24 VDC coil)</t>
  </si>
  <si>
    <t xml:space="preserve">HY-TS10-26</t>
  </si>
  <si>
    <t xml:space="preserve">Pilot-operated proportional relief valve</t>
  </si>
  <si>
    <t xml:space="preserve">https://www.hoyea.com/proportional-valve-series-1/hy-ts10-26-proportional-relief-valve</t>
  </si>
  <si>
    <t xml:space="preserve">HY-TS08-27 (24 VDC coil)</t>
  </si>
  <si>
    <t xml:space="preserve">HY-TS08-27</t>
  </si>
  <si>
    <t xml:space="preserve">Current-proportional; 24 V maximum control current 0.60 A</t>
  </si>
  <si>
    <t xml:space="preserve">https://www.hoyea.com/proportional-valve-series-1/hy-ts08-27-proportional-relief-valve</t>
  </si>
  <si>
    <t xml:space="preserve">KCC Precision Co., Ltd.</t>
  </si>
  <si>
    <t xml:space="preserve">KPCS10-1502-08</t>
  </si>
  <si>
    <t xml:space="preserve">KPCS10</t>
  </si>
  <si>
    <t xml:space="preserve">Proportional pneumatic/process solenoid valve</t>
  </si>
  <si>
    <t xml:space="preserve">2/2 normally closed, direct-acting proportional valve; fine flow control</t>
  </si>
  <si>
    <t xml:space="preserve">Rc(PT) 1/4</t>
  </si>
  <si>
    <t xml:space="preserve">1.5 mm</t>
  </si>
  <si>
    <t xml:space="preserve">Raw proportional coil; KCC normally pairs KPCS10 with KPCC-1 PWM current controller</t>
  </si>
  <si>
    <t xml:space="preserve">Direct electrical connection is within the ISO808A envelope. Use hardware PWM, firmware current/duty limiting and bench-calibrate coil current, temperature rise and control range before field release.</t>
  </si>
  <si>
    <t xml:space="preserve">https://www.navimro.com/g/299634/</t>
  </si>
  <si>
    <t xml:space="preserve">Exact Korean catalogue part number and power; KCC proportional-valve family independently identified in the manufacturer CAD catalogue.</t>
  </si>
  <si>
    <t xml:space="preserve">KPCS10-1502-12</t>
  </si>
  <si>
    <t xml:space="preserve">KPCS10-2002-08</t>
  </si>
  <si>
    <t xml:space="preserve">KPCS10-2002-12</t>
  </si>
  <si>
    <t xml:space="preserve">KPCS10-2502-08</t>
  </si>
  <si>
    <t xml:space="preserve">KPCS10-2502-12</t>
  </si>
  <si>
    <t xml:space="preserve">KPCS10-3002-08</t>
  </si>
  <si>
    <t xml:space="preserve">KPCS10-4502-08</t>
  </si>
  <si>
    <t xml:space="preserve">4.5 mm</t>
  </si>
  <si>
    <t xml:space="preserve">KPCS10-5502-12</t>
  </si>
  <si>
    <t xml:space="preserve">5.5 mm</t>
  </si>
  <si>
    <t xml:space="preserve">Korea Control Co., Ltd.</t>
  </si>
  <si>
    <t xml:space="preserve">GRV-301</t>
  </si>
  <si>
    <t xml:space="preserve">GRV</t>
  </si>
  <si>
    <t xml:space="preserve">Proportional gas-valve assembly</t>
  </si>
  <si>
    <t xml:space="preserve">Current-proportional LNG/LPG gas control for boilers and commercial cookers</t>
  </si>
  <si>
    <t xml:space="preserve">OEM gas-appliance assembly</t>
  </si>
  <si>
    <t xml:space="preserve">Application-specific</t>
  </si>
  <si>
    <t xml:space="preserve">DC24 V proportional-valve section; current-proportional control; 200 mA maximum</t>
  </si>
  <si>
    <t xml:space="preserve">Direct drive applies only to the DC24 V proportional section, not the separate safety shut-off valve. Use current limiting and complete gas-appliance safety/certification testing.</t>
  </si>
  <si>
    <t xml:space="preserve">https://koreacontrol.com/grv-301/</t>
  </si>
  <si>
    <t xml:space="preserve">Exact official model page publishes DC24 V and proportional-section current of 200 mA maximum.</t>
  </si>
  <si>
    <t xml:space="preserve">GAR-102</t>
  </si>
  <si>
    <t xml:space="preserve">GAR</t>
  </si>
  <si>
    <t xml:space="preserve">Air-proportional gas-valve assembly</t>
  </si>
  <si>
    <t xml:space="preserve">Air-proportional LNG/LPG gas control for high-efficiency gas boilers</t>
  </si>
  <si>
    <t xml:space="preserve">DC24 V proportional section; air-proportional control; 10 W maximum</t>
  </si>
  <si>
    <t xml:space="preserve">Direct drive applies only to the DC24 V proportional section. Calculated screening current is about 0.417 A; use current limiting and complete gas-appliance safety/certification testing.</t>
  </si>
  <si>
    <t xml:space="preserve">https://koreacontrol.com/gar-102/</t>
  </si>
  <si>
    <t xml:space="preserve">Exact official model page publishes DC24 V and 10 W maximum for the proportional section.</t>
  </si>
  <si>
    <t xml:space="preserve">Titania ISO808A — PWM Frequency Compatibility Matrix</t>
  </si>
  <si>
    <t xml:space="preserve">Frequency qualification is independent of coil-current compatibility. A part remains pending unless its numerical PWM/dither frequency is published or validated by test.</t>
  </si>
  <si>
    <t xml:space="preserve">Titania frequency modes</t>
  </si>
  <si>
    <t xml:space="preserve">Mode</t>
  </si>
  <si>
    <t xml:space="preserve">Frequency range</t>
  </si>
  <si>
    <t xml:space="preserve">Effective duty resolution</t>
  </si>
  <si>
    <t xml:space="preserve">Intended use</t>
  </si>
  <si>
    <t xml:space="preserve">SC — slow control</t>
  </si>
  <si>
    <t xml:space="preserve">0.1–10 Hz</t>
  </si>
  <si>
    <t xml:space="preserve">0.1%</t>
  </si>
  <si>
    <t xml:space="preserve">±0.5% target</t>
  </si>
  <si>
    <t xml:space="preserve">Heaters, thermal actuators and time-proportioning loads</t>
  </si>
  <si>
    <t xml:space="preserve">PW — precision PWM</t>
  </si>
  <si>
    <t xml:space="preserve">10–100 Hz</t>
  </si>
  <si>
    <t xml:space="preserve">±1% target</t>
  </si>
  <si>
    <t xml:space="preserve">Compatible low-frequency coils and general industrial PWM</t>
  </si>
  <si>
    <t xml:space="preserve">PS — proportional solenoid</t>
  </si>
  <si>
    <t xml:space="preserve">70–400 Hz</t>
  </si>
  <si>
    <t xml:space="preserve">1–2%</t>
  </si>
  <si>
    <t xml:space="preserve">±2–3% after calibration</t>
  </si>
  <si>
    <t xml:space="preserve">Published proportional-solenoid dither/PWM bands</t>
  </si>
  <si>
    <t xml:space="preserve">EX — extended evaluation</t>
  </si>
  <si>
    <t xml:space="preserve">400–1000 Hz</t>
  </si>
  <si>
    <t xml:space="preserve">2–5% or worse</t>
  </si>
  <si>
    <t xml:space="preserve">No precision claim</t>
  </si>
  <si>
    <t xml:space="preserve">Bench evaluation only; external current driver preferred</t>
  </si>
  <si>
    <t xml:space="preserve">Exact-part frequency qualification summary</t>
  </si>
  <si>
    <t xml:space="preserve">Status</t>
  </si>
  <si>
    <t xml:space="preserve">Exact entries</t>
  </si>
  <si>
    <t xml:space="preserve">Meaning</t>
  </si>
  <si>
    <t xml:space="preserve">YES — published within 70–400 Hz</t>
  </si>
  <si>
    <t xml:space="preserve">Numerical manufacturer frequency lies inside Titania standard proportional-solenoid mode.</t>
  </si>
  <si>
    <t xml:space="preserve">CONDITIONAL — minimum only</t>
  </si>
  <si>
    <t xml:space="preserve">Manufacturer publishes a minimum frequency but not a maximum; Titania uses a conservative provisional point.</t>
  </si>
  <si>
    <t xml:space="preserve">EXTENDED ONLY — above 400 Hz</t>
  </si>
  <si>
    <t xml:space="preserve">Published matched-controller frequency requires Titania extended mode; no precision claim.</t>
  </si>
  <si>
    <t xml:space="preserve">PENDING — no numerical frequency</t>
  </si>
  <si>
    <t xml:space="preserve">Electrical current screening passed, but frequency compatibility is not approved.</t>
  </si>
  <si>
    <t xml:space="preserve">Manufacturer / series frequency matrix</t>
  </si>
  <si>
    <t xml:space="preserve">Min Hz</t>
  </si>
  <si>
    <t xml:space="preserve">Max Hz</t>
  </si>
  <si>
    <t xml:space="preserve">Titania point Hz</t>
  </si>
  <si>
    <t xml:space="preserve">Titania class</t>
  </si>
  <si>
    <t xml:space="preserve">Compatibility</t>
  </si>
  <si>
    <t xml:space="preserve">Effective resolution</t>
  </si>
  <si>
    <t xml:space="preserve">Accuracy target</t>
  </si>
  <si>
    <t xml:space="preserve">Frequency source</t>
  </si>
  <si>
    <t xml:space="preserve">±3% target</t>
  </si>
  <si>
    <t xml:space="preserve">https://www.burkert.com/en/type/2863</t>
  </si>
  <si>
    <t xml:space="preserve">±2% target</t>
  </si>
  <si>
    <t xml:space="preserve">https://www.burkert.com/en/type/6223</t>
  </si>
  <si>
    <t xml:space="preserve">https://shop.camozzi.com/store/camozzi/gb/en/proportional-technology/series-130/p/series-130-electronic-control-device-for-proportional-valves</t>
  </si>
  <si>
    <t xml:space="preserve">Manufacturer Coverage Summary</t>
  </si>
  <si>
    <t xml:space="preserve">146 exact configurations across 16 electrically verified manufacturers. Frequency status: 33 published-compatible, 3 conditional, 19 extended-only and 91 pending numerical frequency data.</t>
  </si>
  <si>
    <t xml:space="preserve">D1 preferred</t>
  </si>
  <si>
    <t xml:space="preserve">D2 limited</t>
  </si>
  <si>
    <t xml:space="preserve">D3 near-limit</t>
  </si>
  <si>
    <t xml:space="preserve">Main product families</t>
  </si>
  <si>
    <t xml:space="preserve">Published compatible</t>
  </si>
  <si>
    <t xml:space="preserve">Conditional</t>
  </si>
  <si>
    <t xml:space="preserve">Extended only</t>
  </si>
  <si>
    <t xml:space="preserve">Frequency pending</t>
  </si>
  <si>
    <t xml:space="preserve">Type 2863, Type 6223</t>
  </si>
  <si>
    <t xml:space="preserve">Series AP, size 16 mm, Series AP, size 22 mm</t>
  </si>
  <si>
    <t xml:space="preserve">Type 63P, Type 68P</t>
  </si>
  <si>
    <t xml:space="preserve">PVQ10, PVQ30</t>
  </si>
  <si>
    <t xml:space="preserve">HY-SP08/10, HY-TS08/10/98, HY-EHPR08</t>
  </si>
  <si>
    <t xml:space="preserve">GRV-301; GAR-102</t>
  </si>
  <si>
    <t xml:space="preserve">TOTAL</t>
  </si>
  <si>
    <t xml:space="preserve">Verified direct-drive register total</t>
  </si>
  <si>
    <t xml:space="preserve">Titania ISO808A — Merged Global Proportional Solenoid / Valve Brand Register</t>
  </si>
  <si>
    <t xml:space="preserve">Consolidated brand register. Electrical direct-drive approval and PWM-frequency approval are separate. Use the exact-part table for published minimum/maximum frequency, Titania qualification point, effective resolution and status.</t>
  </si>
  <si>
    <t xml:space="preserve">Summary</t>
  </si>
  <si>
    <t xml:space="preserve">Manufacturer / brand</t>
  </si>
  <si>
    <t xml:space="preserve">Country / region</t>
  </si>
  <si>
    <t xml:space="preserve">Global Top 20 rank</t>
  </si>
  <si>
    <t xml:space="preserve">Representative series / exact references</t>
  </si>
  <si>
    <t xml:space="preserve">Electrical architecture / 24 V status</t>
  </si>
  <si>
    <t xml:space="preserve">Direct ISO808A status</t>
  </si>
  <si>
    <t xml:space="preserve">Reason / electrical finding</t>
  </si>
  <si>
    <t xml:space="preserve">Required Titania interface or action</t>
  </si>
  <si>
    <t xml:space="preserve">Official source URL(s)</t>
  </si>
  <si>
    <t xml:space="preserve">Verified exact entries</t>
  </si>
  <si>
    <t xml:space="preserve">Overall classification</t>
  </si>
  <si>
    <t xml:space="preserve">Source review(s)</t>
  </si>
  <si>
    <t xml:space="preserve">Published-compatible exact entries</t>
  </si>
  <si>
    <t xml:space="preserve">Conditional exact entries</t>
  </si>
  <si>
    <t xml:space="preserve">Extended-only exact entries</t>
  </si>
  <si>
    <t xml:space="preserve">Frequency-pending exact entries</t>
  </si>
  <si>
    <t xml:space="preserve">Brand frequency conclusion</t>
  </si>
  <si>
    <t xml:space="preserve">Germany</t>
  </si>
  <si>
    <t xml:space="preserve">275060, 275063, 249140 …; Types 2863 and 6223</t>
  </si>
  <si>
    <t xml:space="preserve">24 V raw proportional coils; model-specific PWM bands
Verified 24 V raw-coil direct-drive configurations in the exact part-number register.</t>
  </si>
  <si>
    <t xml:space="preserve">VERIFIED — exact D1 entries in main table</t>
  </si>
  <si>
    <t xml:space="preserve">Selected Type 2863/6223 coils draw approximately 0.30–0.42 A and use PWM ranges compatible with the standard Titania output.
20 exact configurations have published electrical data and remain below the 0.70 A ISO808A boundary.</t>
  </si>
  <si>
    <t xml:space="preserve">Direct ISO808A hardware PWM; validate load temperature, cable and simultaneous channel loading.
Direct raw-coil connection. Use hardware PWM; 350 Hz is a suitable nominal qualification point. Validate temperature and load current.</t>
  </si>
  <si>
    <t xml:space="preserve">https://www.burkert.com/en/item/275060
https://www.burkert.com/en/item/275063</t>
  </si>
  <si>
    <t xml:space="preserve">VERIFIED D1 — preferred direct</t>
  </si>
  <si>
    <t xml:space="preserve">Global Top 20 Review; Verified Direct-Drive</t>
  </si>
  <si>
    <t xml:space="preserve">FREQUENCY VERIFIED — all exact entries have published compatible frequencies</t>
  </si>
  <si>
    <t xml:space="preserve">United States</t>
  </si>
  <si>
    <t xml:space="preserve">935-300240-000; 935-400240-000; 935-500240-000; 935-800240-000 — VSO LowPro</t>
  </si>
  <si>
    <t xml:space="preserve">Low-power 24 V raw proportional gas-valve coils
Verified 24 V raw-coil direct-drive configurations in the exact part-number register.</t>
  </si>
  <si>
    <t xml:space="preserve">The four LowPro order codes are low-current raw-coil valves and have substantial margin below the ISO808A current boundary.
4 exact configurations have published electrical data and remain below the 0.70 A ISO808A boundary.</t>
  </si>
  <si>
    <t xml:space="preserve">Direct ISO808A output; establish a calibrated duty/current versus flow map.
Direct low-power coil candidate. Use a calibrated duty/current map; confirm the selected PWM frequency by bench test.</t>
  </si>
  <si>
    <t xml:space="preserve">https://ph.parker.com/us/en/product/vso-lowpro-miniature-proportional-valve/935-300240-000
https://ph.parker.com/us/en/product/vso-lowpro-miniature-proportional-valve/935-400240-000</t>
  </si>
  <si>
    <t xml:space="preserve">PENDING — no numerical PWM/dither frequency approved</t>
  </si>
  <si>
    <t xml:space="preserve">SCG202A003V.24/DC; SCG202A007V.24/DC — Series 202 Posiflow</t>
  </si>
  <si>
    <t xml:space="preserve">24 V low-power raw proportional process-valve coils
Verified 24 V raw-coil direct-drive configurations in the exact part-number register.</t>
  </si>
  <si>
    <t xml:space="preserve">The selected Posiflow configurations are within the preferred direct-current envelope and do not contain an integrated command amplifier.
2 exact configurations have published electrical data and remain below the 0.70 A ISO808A boundary.</t>
  </si>
  <si>
    <t xml:space="preserve">Direct ISO808A PWM; qualify medium, pressure differential and thermal conditions.
Direct electrical connection; qualify PWM frequency, thermal rise and process linearity.</t>
  </si>
  <si>
    <t xml:space="preserve">https://discreteautomation.emerson.com/product/asco-sku-scg202a003v24dc
https://discreteautomation.emerson.com/product/asco-sku-scg202a007v24dc</t>
  </si>
  <si>
    <t xml:space="preserve">Italy</t>
  </si>
  <si>
    <t xml:space="preserve">AP-6210-DR2-GP7 … AP-7211-QW2-U711-OX2 — Series AP</t>
  </si>
  <si>
    <t xml:space="preserve">24 V raw proportional coils; process/pneumatic flow control
Verified 24 V raw-coil direct-drive configurations in the exact part-number register.</t>
  </si>
  <si>
    <t xml:space="preserve">Nineteen official Series AP order codes meet the direct-current screening and provide a broad range of orifice/port configurations.
19 exact configurations have published electrical data and remain below the 0.70 A ISO808A boundary.</t>
  </si>
  <si>
    <t xml:space="preserve">Direct ISO808A PWM; use each order code’s recommended frequency/current limits.
Connect raw coil directly; implement calibrated current/duty mapping and output ramping.</t>
  </si>
  <si>
    <t xml:space="preserve">EXTENDED ONLY — published setting is above 400 Hz</t>
  </si>
  <si>
    <t xml:space="preserve">68.058.71P; 68.038.xxP; 63.028.xxP; 63.058.xxP</t>
  </si>
  <si>
    <t xml:space="preserve">24 V raw proportional valves/solenoids with low current
Verified 24 V raw-coil direct-drive configurations in the exact part-number register.</t>
  </si>
  <si>
    <t xml:space="preserve">Fourteen exact Type 63P/68P configurations meet the preferred direct-current screening.
14 exact configurations have published electrical data and remain below the 0.70 A ISO808A boundary.</t>
  </si>
  <si>
    <t xml:space="preserve">Direct ISO808A PWM; validate the selected valve’s frequency, current and thermal behaviour.
Direct raw-coil connection. Use a calibrated current map; validate the chosen PWM frequency and cable length.</t>
  </si>
  <si>
    <t xml:space="preserve">https://www.kendrion.com/en/productfinder/group/product/proportional-valves/6805871p
https://www.kendrion.com/en/productfinder/group/product/proportional-valves/6803830p</t>
  </si>
  <si>
    <t xml:space="preserve">VP 205-110 E 21 SAL 80 24/00 / 603-000-012-X1; VP 205-111 E 21 SAL 80 24/00 / 603-000-023-A; VP 205-106 E 21 SAS 24/00 1.2 SealStar / 603-000-027-A; VP 205-111 E 21 SAS 24/00 1.2 SealStar / 603-000-031-A; VP 205-110 E 21 SAS 24/00 1.2 SealStar / 603-000-033-A; VP 205-106 E 21 SAL 80 24/00 / 603-000-007-A — Spider VP205</t>
  </si>
  <si>
    <t xml:space="preserve">Verified 24 V raw-coil direct-drive configurations in the exact part-number register.</t>
  </si>
  <si>
    <t xml:space="preserve">6 exact configurations have published electrical data and remain below the 0.70 A ISO808A boundary.</t>
  </si>
  <si>
    <t xml:space="preserve">Verified Direct-Drive</t>
  </si>
  <si>
    <t xml:space="preserve">Japan</t>
  </si>
  <si>
    <t xml:space="preserve">PVQ13-5L-03-A; PVQ13-5L-08-M5-A; PVQ31-5G-23-01; PVQ31-5G-40-01-F; PVQ33-5G-40
PVQ13-5L-03-A … PVQ33-5G-40 — PVQ10/PVQ30</t>
  </si>
  <si>
    <t xml:space="preserve">Confirmed 24 VDC
24 V current-proportional raw coils
Verified 24 V raw-coil direct-drive configurations in the exact part-number register.</t>
  </si>
  <si>
    <t xml:space="preserve">VERIFIED — direct with calibrated current/duty ceiling
VERIFIED — D2 current/duty-limited entries</t>
  </si>
  <si>
    <t xml:space="preserve">PVQ10 and PVQ30 are raw current-proportional coils; official exact-product pages identify 24 V versions.
PVQ valves are controlled according to coil current. Direct voltage PWM is electrically possible, but coil heating changes current and requires a calibrated ceiling.
10 exact configurations have published electrical data and remain below the 0.70 A ISO808A boundary.</t>
  </si>
  <si>
    <t xml:space="preserve">Retain D2 firmware current ceiling and qualify each exact valve/load.
Direct ISO808A with firmware duty/current limits; closed-loop flow or pressure feedback recommended.
Direct connection is electrical only: cap and calibrate PWM to the published full-scale current; closed-loop flow/pressure feedback is preferred.</t>
  </si>
  <si>
    <t xml:space="preserve">https://www.smcworld.com/webcatalog/en-jp/pressure-control-equipment/proportional-valves/PVQ
https://www.smcworld.com/webcatalog/s3s/en-jp/detail/PVQ13-A/PVQ-E/?partNumber=PVQ13-5L-03-A&amp;userID=JP_test
https://www.smcworld.com/webcatalog/en-sg/pressure-control-equipment/proportional-valves/PVQ-E</t>
  </si>
  <si>
    <t xml:space="preserve">VERIFIED D2 — current/duty limited</t>
  </si>
  <si>
    <t xml:space="preserve">Japanese Brand Review; Global Top 20 Review; Verified Direct-Drive</t>
  </si>
  <si>
    <t xml:space="preserve">EV-PM-20-4050; ET-PM-20-4050; EC-PM-20-4050-V; related EVP models</t>
  </si>
  <si>
    <t xml:space="preserve">Low-power proportional miniature raw coils
Verified 24 V raw-coil direct-drive configurations in the exact part-number register.</t>
  </si>
  <si>
    <t xml:space="preserve">VERIFIED — exact D2 entries in main table</t>
  </si>
  <si>
    <t xml:space="preserve">Eight exact models are electrically direct, but voltage PWM must be calibrated and limited because proportional performance is defined by current.
8 exact configurations have published electrical data and remain below the 0.70 A ISO808A boundary.</t>
  </si>
  <si>
    <t xml:space="preserve">Direct ISO808A with firmware ceiling; use flow/pressure feedback for repeatability.
May be connected to a 24 V Titania field output only with a calibrated current/duty ceiling; do not treat it as an unrestricted 24 V coil.</t>
  </si>
  <si>
    <t xml:space="preserve">https://www.clippard.com/part/EV-PM-20-4050
https://www.clippard.com/part/ET-PM-20-4050</t>
  </si>
  <si>
    <t xml:space="preserve">PFV-W24-P100C-0300; PFV-W24-P100C-0400; PFV-W24-P100C-0500; PFV-W24-P050C-0100; PFV-W24-P050C-0200; PFV-W24-P012K-1000; PFV-W24-M175C-0100; PFV-W24-M175C-0200; PFV-W24-M100K-0400; PFV-W24-P150C-0200; … (15 exact entries total) — PFV-W24 raw-coil</t>
  </si>
  <si>
    <t xml:space="preserve">15 exact configurations have published electrical data and remain below the 0.70 A ISO808A boundary.</t>
  </si>
  <si>
    <t xml:space="preserve">https://www.enfieldtech.com/Products/PFV-Proportional-Valves
https://www.enfieldtech.com/Products/NSF-Certified-PFV-Proportional-Valves</t>
  </si>
  <si>
    <t xml:space="preserve">PV3P2403225; PV3P2403250; PV3P2403275; PV3P24032A0; PV3PM2403250; PV3PM2403275; PV3PM24032A0; PV3EP2403250 — ProControl PV3</t>
  </si>
  <si>
    <t xml:space="preserve">8 exact configurations have published electrical data and remain below the 0.70 A ISO808A boundary.</t>
  </si>
  <si>
    <t xml:space="preserve">https://www.humphrey-products.com/products/proportional-control-valves/pv3p2403225-flow
https://www.humphrey-products.com/products/proportional-control-valves/pv3p2403250-flow</t>
  </si>
  <si>
    <t xml:space="preserve">South Korea</t>
  </si>
  <si>
    <t xml:space="preserve">KPCS10 exact codes; KPCV raw-coil family; KPCV-P integrated family</t>
  </si>
  <si>
    <t xml:space="preserve">KPCS10: 24 V, 8 W or 12 W
Verified 24 V raw-coil direct-drive configurations in the exact part-number register.</t>
  </si>
  <si>
    <t xml:space="preserve">VERIFIED — 9 exact KPCS10 codes added</t>
  </si>
  <si>
    <t xml:space="preserve">KPCS10 screening current is approximately 0.333 A or 0.500 A. KCC normally pairs the valve with KPCC-1, so Titania must reproduce controlled PWM/current behaviour. KPCV raw-coil current remains unpublished; KPCV-P includes electronics.
9 exact configurations have published electrical data and remain below the 0.70 A ISO808A boundary.</t>
  </si>
  <si>
    <t xml:space="preserve">Bench-qualify the nine exact KPCS10 codes. Obtain written current/power data before adding any KPCV raw-coil code.
Direct electrical connection is within the ISO808A envelope. Use hardware PWM, firmware current/duty limiting and bench-calibrate coil current, temperature rise and control range before field release.</t>
  </si>
  <si>
    <t xml:space="preserve">Korean Brand Review; Verified Direct-Drive</t>
  </si>
  <si>
    <t xml:space="preserve">GRV-301 proportional section: DC24 V, ≤200 mA; GAR-102 proportional section: DC24 V, ≤10 W
Verified 24 V raw-coil direct-drive configurations in the exact part-number register.</t>
  </si>
  <si>
    <t xml:space="preserve">VERIFIED — proportional sections added</t>
  </si>
  <si>
    <t xml:space="preserve">The official model pages identify distinct DC24 V proportional sections within gas-valve assemblies. The AC safety-valve sections are outside Titania PWM scope.
2 exact configurations have published electrical data and remain below the 0.70 A ISO808A boundary.</t>
  </si>
  <si>
    <t xml:space="preserve">Use only the proportional section and complete appliance-level gas safety, flame-failure and certification validation.
Direct drive applies only to the DC24 V proportional section, not the separate safety shut-off valve. Use current limiting and complete gas-appliance safety/certification testing.</t>
  </si>
  <si>
    <t xml:space="preserve">https://koreacontrol.com/en/products-english/
https://koreacontrol.com/grv-301/
https://koreacontrol.com/gar-102/</t>
  </si>
  <si>
    <t xml:space="preserve">NPV-4T1/8; NPV-4T1/4</t>
  </si>
  <si>
    <t xml:space="preserve">22/24 V family information
Verified 24 V raw-coil direct-drive configurations in the exact part-number register.</t>
  </si>
  <si>
    <t xml:space="preserve">VERIFIED — conditional direct</t>
  </si>
  <si>
    <t xml:space="preserve">Low-power proportional diaphragm valve; official pages contain differing nominal-voltage statements.
2 exact configurations have published electrical data and remain below the 0.70 A ISO808A boundary.</t>
  </si>
  <si>
    <t xml:space="preserve">Use conservative duty/current ceiling and obtain written production confirmation.
Use a 24 V Titania field supply only with a conservative duty/current ceiling corresponding to the manufacturer-rated voltage; obtain written confirmation for production release.</t>
  </si>
  <si>
    <t xml:space="preserve">Japanese Brand Review; Verified Direct-Drive</t>
  </si>
  <si>
    <t xml:space="preserve">TS10-36A/B/C-0-N-24DG/DL/DR/DS</t>
  </si>
  <si>
    <t xml:space="preserve">24 V raw hydraulic proportional coils near ISO808A current boundary
Verified 24 V raw-coil direct-drive configurations in the exact part-number register.</t>
  </si>
  <si>
    <t xml:space="preserve">VERIFIED — exact D3 entries in main table</t>
  </si>
  <si>
    <t xml:space="preserve">The selected TS10-36 configurations are electrically direct but close to the 0.70 A boundary, leaving limited thermal and tolerance margin.
12 exact configurations have published electrical data and remain below the 0.70 A ISO808A boundary.</t>
  </si>
  <si>
    <t xml:space="preserve">Direct only after PCB thermal tests; limit simultaneous channels and provide current/duty derating.
Direct connection is electrically possible but close to the ISO808A boundary. Validate a single channel and worst-case simultaneous loading, PCB temperature and supply tolerance before approval.</t>
  </si>
  <si>
    <t xml:space="preserve">VERIFIED D3 — near current limit</t>
  </si>
  <si>
    <t xml:space="preserve">United Kingdom</t>
  </si>
  <si>
    <t xml:space="preserve">PS30C-0102; PS35SX-0203-24; PS36C-0102; PS45S-0305; PS48S-0207; PS50C-0207 — Proportional linear solenoid</t>
  </si>
  <si>
    <t xml:space="preserve">China</t>
  </si>
  <si>
    <t xml:space="preserve">HY-SP08-20; HY-SP08-21; HY-SP10-20; HY-TS98-31; HY-EHPR08-33; HY-TS10-27; HY-TS10-36; HY-TS10-26; HY-TS08-27</t>
  </si>
  <si>
    <t xml:space="preserve">Official pages publish 24 V coil current
Verified 24 V raw-coil direct-drive configurations in the exact part-number register.</t>
  </si>
  <si>
    <t xml:space="preserve">VERIFIED — direct D1/D3 models added</t>
  </si>
  <si>
    <t xml:space="preserve">Nine exact published model identifiers have 24 V maximum control currents between 0.35 A and 0.60 A.
9 exact configurations have published electrical data and remain below the 0.70 A ISO808A boundary.</t>
  </si>
  <si>
    <t xml:space="preserve">Use the stated Titania current ceilings and obtain the final connector/order suffix at quotation.
Use a calibrated current ceiling not exceeding 0.50 A nominal. Validate peak tolerance, PCB temperature and simultaneous-channel loading.</t>
  </si>
  <si>
    <t xml:space="preserve">https://www.hoyea.com/threaded-cartridge-valve/proportional-valve-series-1/
https://www.hoyea.com/proportional-valve-series-1/hy-sp08-20-poppet-type-2-way-normally-closed
https://www.hoyea.com/proportional-valve-series-1/hy-sp08-21-poppet-type-2-way-normally-open</t>
  </si>
  <si>
    <t xml:space="preserve">Chinese Brand Review; Verified Direct-Drive</t>
  </si>
  <si>
    <t xml:space="preserve">MIXED — refer to exact part-number frequency columns</t>
  </si>
  <si>
    <t xml:space="preserve">CKD Corporation</t>
  </si>
  <si>
    <t xml:space="preserve">3QB11OP; M3QB11OP; A2-6501; A2-6502; A2-6503; A2-6531; A2-6532; A2-6533
3QB11OP; M3QB11OP; A2-6500 family</t>
  </si>
  <si>
    <t xml:space="preserve">Official CKD pages confirm 24 V availability
24 V current-proportional raw-coil products are published; full current not public</t>
  </si>
  <si>
    <t xml:space="preserve">PENDING — not added to verified table
PENDING — exact current/power evidence required</t>
  </si>
  <si>
    <t xml:space="preserve">Exact models and 24 V availability are published, but accessible official pages do not state maximum coil current or power.
CKD confirms 24 V proportional operation and exact base model references, but accessible official pages do not state the maximum coil current needed for ISO808A approval.</t>
  </si>
  <si>
    <t xml:space="preserve">Obtain CKD electrical datasheet or written coil resistance/current before approval.
Obtain coil resistance, full-scale current and recommended PWM/dither data from CKD before direct connection.</t>
  </si>
  <si>
    <t xml:space="preserve">https://www.ckd.co.jp/en/productinfo/eu/ce_gvalve/
https://www.ckd.co.jp/kiki/en/product/detail/1124/3QB</t>
  </si>
  <si>
    <t xml:space="preserve">PENDING QUALIFICATION</t>
  </si>
  <si>
    <t xml:space="preserve">Japanese Brand Review; Global Top 20 Review</t>
  </si>
  <si>
    <t xml:space="preserve">NOT IN EXACT DIRECT-DRIVE TABLE</t>
  </si>
  <si>
    <t xml:space="preserve">KOGANEI Corporation</t>
  </si>
  <si>
    <t xml:space="preserve">KFPV010 series; KFPVA010 series
KFPV010; KFPV050; KFPV300</t>
  </si>
  <si>
    <t xml:space="preserve">24 V/CE family listed
KFPV010 potentially raw coil; KFPV050/300 require dedicated controller</t>
  </si>
  <si>
    <t xml:space="preserve">PENDING — KFPV010 only; KFPV050/300 excluded
PENDING / partly excluded</t>
  </si>
  <si>
    <t xml:space="preserve">KFPV010 is a compact proportional-valve family, but exact selectable order codes and coil current are not publicly exposed. KFPV050/300 require a dedicated controller.
The KFPV010 public page does not expose enough exact 24 V order/current information. KFPV050 and KFPV300 are explicitly intended for a special controller.</t>
  </si>
  <si>
    <t xml:space="preserve">Request exact KFPV010 order code, resistance, full-scale current and PWM recommendation.
Request exact KFPV010 electrical data; use the KOGANEI controller for KFPV050/300.</t>
  </si>
  <si>
    <t xml:space="preserve">https://product-en.koganei.co.jp/product/KFPV010_ALL?c=1</t>
  </si>
  <si>
    <t xml:space="preserve">Sun Hydraulics</t>
  </si>
  <si>
    <t xml:space="preserve">FPJP; FDEP; FPCH; PRDP/PRDN/PRDL proportional cartridge families</t>
  </si>
  <si>
    <t xml:space="preserve">Raw electro-proportional cartridge coils normally used with controlled-current electronics</t>
  </si>
  <si>
    <t xml:space="preserve">PENDING / external driver recommended</t>
  </si>
  <si>
    <t xml:space="preserve">The product families are globally established, but a complete exact 24 V order code with published full current below 0.70 A was not verified for this register.</t>
  </si>
  <si>
    <t xml:space="preserve">Use a Sun/Enovation Controls amplifier or obtain the exact cartridge-plus-coil electrical specification before direct qualification.</t>
  </si>
  <si>
    <t xml:space="preserve">https://www.heliostechnologies.com/investors/news-events/press-releases/detail/297/helios-technologies-releases-high-capacity</t>
  </si>
  <si>
    <t xml:space="preserve">Global Top 20 Review</t>
  </si>
  <si>
    <t xml:space="preserve">HAWE Hydraulik</t>
  </si>
  <si>
    <t xml:space="preserve">PM/PMZ; PDM/PDMP; PMV; POH/PIH; VPDB</t>
  </si>
  <si>
    <t xml:space="preserve">Electro-proportional hydraulic coils; digital amplifiers recommended for major families</t>
  </si>
  <si>
    <t xml:space="preserve">EXCLUDED pending low-current exact configuration</t>
  </si>
  <si>
    <t xml:space="preserve">HAWE explicitly recommends its PVR digital amplifiers for several proportional-valve families. No qualifying exact raw-coil order code was promoted.</t>
  </si>
  <si>
    <t xml:space="preserve">Use HAWE PVR amplifier, or obtain an exact low-current coil code and full electrical data for a future direct-drive test.</t>
  </si>
  <si>
    <t xml:space="preserve">https://www.hawe.com/en-us/products/product-finder/valves/proportional%2Bdirectional%2Bspool%2Bvalves/pih%2B-%2Bproportional%2Bdirectional%2Bspool%2Bvalves/</t>
  </si>
  <si>
    <t xml:space="preserve">Beijing Huade Hydraulic</t>
  </si>
  <si>
    <t xml:space="preserve">China / Taiwan</t>
  </si>
  <si>
    <t xml:space="preserve">2FRE6; 3FREEZ-1X; 3DRE-7X; 3DREE-7X; related proportional families</t>
  </si>
  <si>
    <t xml:space="preserve">24 V options expected by family</t>
  </si>
  <si>
    <t xml:space="preserve">PENDING / integrated variants excluded</t>
  </si>
  <si>
    <t xml:space="preserve">Public product pages identify proportional families, but do not provide complete low-current raw-coil ordering data. E-suffix products include electronics.</t>
  </si>
  <si>
    <t xml:space="preserve">Request original Huade datasheet and exact non-integrated coil code.</t>
  </si>
  <si>
    <t xml:space="preserve">https://www.huadeonline.com/proportional-valve</t>
  </si>
  <si>
    <t xml:space="preserve">Chinese Brand Review</t>
  </si>
  <si>
    <t xml:space="preserve">Dantal Hydraulics Pvt. Ltd.</t>
  </si>
  <si>
    <t xml:space="preserve">India</t>
  </si>
  <si>
    <t xml:space="preserve">Hydraulic cylinders, manifolds and engineered system products</t>
  </si>
  <si>
    <t xml:space="preserve">No qualifying exact 24 V proportional raw-coil part number located.</t>
  </si>
  <si>
    <t xml:space="preserve">PENDING — engineered product data required</t>
  </si>
  <si>
    <t xml:space="preserve">Dantal is a major Indian hydraulic engineering company, but no publicly documented standard low-current proportional-solenoid order code met the register criteria.</t>
  </si>
  <si>
    <t xml:space="preserve">Request an OEM proposal with exact coil current, voltage and valve order code for the intended machine.</t>
  </si>
  <si>
    <t xml:space="preserve">https://www.dantal.in/</t>
  </si>
  <si>
    <t xml:space="preserve">Indian Brand Review</t>
  </si>
  <si>
    <t xml:space="preserve">HYOIAT Magnet Technology Co., Ltd.</t>
  </si>
  <si>
    <t xml:space="preserve">GP37-S-H; GP45-RA; GP45-REE-IW20; GRF35-4-A; GP80-4-A</t>
  </si>
  <si>
    <t xml:space="preserve">12/24 V proportional solenoids listed</t>
  </si>
  <si>
    <t xml:space="preserve">PENDING / amplifier versions excluded</t>
  </si>
  <si>
    <t xml:space="preserve">The company lists proportional solenoids, but accessible model pages do not consistently publish exact 24 V current. Several products explicitly include or require an amplifier.</t>
  </si>
  <si>
    <t xml:space="preserve">Request exact raw-coil current and exclude RA/REE integrated-amplifier products.</t>
  </si>
  <si>
    <t xml:space="preserve">https://www.hyoiat.com/</t>
  </si>
  <si>
    <t xml:space="preserve">Iksan Hydraulic Co., Ltd.</t>
  </si>
  <si>
    <t xml:space="preserve">Proportional cartridge-valve families</t>
  </si>
  <si>
    <t xml:space="preserve">24 V options may be available</t>
  </si>
  <si>
    <t xml:space="preserve">PENDING — exact current/order data unavailable</t>
  </si>
  <si>
    <t xml:space="preserve">The manufacturer lists proportional hydraulic cartridge products, but public material does not expose a complete 24 V order code and maximum coil current suitable for ISO808A screening.</t>
  </si>
  <si>
    <t xml:space="preserve">Obtain the factory datasheet, coil code, full-scale current and dither frequency.</t>
  </si>
  <si>
    <t xml:space="preserve">http://www.iksanhyd.com/</t>
  </si>
  <si>
    <t xml:space="preserve">Korean Brand Review</t>
  </si>
  <si>
    <t xml:space="preserve">Jacktech Hydraulics</t>
  </si>
  <si>
    <t xml:space="preserve">EDG-01 proportional pressure relief; EFBG proportional relief and flow family</t>
  </si>
  <si>
    <t xml:space="preserve">Proportional solenoid products are advertised, but exact 24 V coil suffix/current is not published.</t>
  </si>
  <si>
    <t xml:space="preserve">Jacktech identifies Indian-made proportional hydraulic valves, but available pages give only family/model references and not a complete 24 V coil order code with maximum control current.</t>
  </si>
  <si>
    <t xml:space="preserve">Request the manufacturer catalogue and written coil specification before direct-drive qualification.</t>
  </si>
  <si>
    <t xml:space="preserve">https://www.jacktechhyd.com/products/solenoid-operated-valve/</t>
  </si>
  <si>
    <t xml:space="preserve">Jiangsu Hengli Hydraulic Co., Ltd.</t>
  </si>
  <si>
    <t xml:space="preserve">50ER58-20; 50ER07-20</t>
  </si>
  <si>
    <t xml:space="preserve">24 V E-coil, 0.55 A maximum</t>
  </si>
  <si>
    <t xml:space="preserve">QUALIFIED ELECTRICALLY — complete suffix pending</t>
  </si>
  <si>
    <t xml:space="preserve">Both official model pages publish a 24 V E-coil at 0.55 A and PWM operation, but the web configurator hides the final ordering suffix.</t>
  </si>
  <si>
    <t xml:space="preserve">Request a written complete 24 V order code before adding to the exact main register.</t>
  </si>
  <si>
    <t xml:space="preserve">https://www.henglihydraulics.com/en/col552/1874</t>
  </si>
  <si>
    <t xml:space="preserve">KITZ SCT Corporation</t>
  </si>
  <si>
    <t xml:space="preserve">Semiconductor/process fluid-control valves</t>
  </si>
  <si>
    <t xml:space="preserve">24 V options model dependent</t>
  </si>
  <si>
    <t xml:space="preserve">NOT VERIFIED as proportional raw coil</t>
  </si>
  <si>
    <t xml:space="preserve">Public product ranges do not provide a qualifying exact low-current proportional raw-coil part for this register.</t>
  </si>
  <si>
    <t xml:space="preserve">Request an exact proportional model and electrical specification.</t>
  </si>
  <si>
    <t xml:space="preserve">https://www.kitzsct.com/en/</t>
  </si>
  <si>
    <t xml:space="preserve">Japanese Brand Review</t>
  </si>
  <si>
    <t xml:space="preserve">KOSAPLUS Co., Ltd.</t>
  </si>
  <si>
    <t xml:space="preserve">Pneumatic and electric valve actuator ranges</t>
  </si>
  <si>
    <t xml:space="preserve">24 V actuator options available</t>
  </si>
  <si>
    <t xml:space="preserve">EXCLUDED — actuator assembly</t>
  </si>
  <si>
    <t xml:space="preserve">KOSAPLUS supplies valve actuators, not a verified low-current proportional raw-coil solenoid family.</t>
  </si>
  <si>
    <t xml:space="preserve">Use the relevant actuator solenoid/control accessory according to its own interface.</t>
  </si>
  <si>
    <t xml:space="preserve">https://www.kosaplus.com/</t>
  </si>
  <si>
    <t xml:space="preserve">Ningbo Jiaerling Pneumatic Machinery Co., Ltd. (JELPC)</t>
  </si>
  <si>
    <t xml:space="preserve">Pneumatic proportional-valve range</t>
  </si>
  <si>
    <t xml:space="preserve">Proportional range confirmed</t>
  </si>
  <si>
    <t xml:space="preserve">PENDING — exact current data required</t>
  </si>
  <si>
    <t xml:space="preserve">Official site identifies JELPC as a proportional-valve manufacturer but does not expose exact model current and raw-coil construction in accessible pages.</t>
  </si>
  <si>
    <t xml:space="preserve">Request model list, 24 V coil current and whether the control electronics are integrated.</t>
  </si>
  <si>
    <t xml:space="preserve">https://www.jelpc.com/</t>
  </si>
  <si>
    <t xml:space="preserve">Ningbo Kailing Pneumatic Co., Ltd.</t>
  </si>
  <si>
    <t xml:space="preserve">Solenoid and process-valve ranges; no verified raw proportional family found</t>
  </si>
  <si>
    <t xml:space="preserve">24 V on/off valves available</t>
  </si>
  <si>
    <t xml:space="preserve">NOT VERIFIED as proportional direct drive</t>
  </si>
  <si>
    <t xml:space="preserve">The manufacturer is a major Chinese pneumatic/solenoid supplier, but its public catalog does not currently provide a proportional raw-coil model meeting this register scope.</t>
  </si>
  <si>
    <t xml:space="preserve">Keep as a supplier-development candidate; request a proportional-valve catalog.</t>
  </si>
  <si>
    <t xml:space="preserve">https://www.kailingfluid.com/en/products/2w-series-solenoid-valves/</t>
  </si>
  <si>
    <t xml:space="preserve">Ningbo Sono Manufacturing Co., Ltd. (STNC)</t>
  </si>
  <si>
    <t xml:space="preserve">TPVK series pneumatic proportional valve</t>
  </si>
  <si>
    <t xml:space="preserve">Electronic proportional product</t>
  </si>
  <si>
    <t xml:space="preserve">EXCLUDED pending raw-coil evidence</t>
  </si>
  <si>
    <t xml:space="preserve">TPVK is presented as a proportional air-preparation product; no accessible raw-coil current or direct PWM interface is published.</t>
  </si>
  <si>
    <t xml:space="preserve">Treat as an integrated regulator until the manufacturer confirms a raw-coil interface.</t>
  </si>
  <si>
    <t xml:space="preserve">https://www.china-stnc.com/html/en/products/sitecms/2105.html</t>
  </si>
  <si>
    <t xml:space="preserve">Polyhydron Pvt. Ltd.</t>
  </si>
  <si>
    <t xml:space="preserve">CVC*PR family; published reference CVC16PR** proportional-relief cover</t>
  </si>
  <si>
    <t xml:space="preserve">Proportional hydraulic product identified; complete solenoid coil code, voltage and maximum current are not public.</t>
  </si>
  <si>
    <t xml:space="preserve">PENDING — exact coil data unavailable</t>
  </si>
  <si>
    <t xml:space="preserve">The manufacturer publishes a proportional-relief cartridge cover, but the public page does not establish an exact 24 V raw-coil ordering code or current below the ISO808A limit.</t>
  </si>
  <si>
    <t xml:space="preserve">Obtain the complete assembly code, coil code, full-scale current, resistance at temperature and recommended dither frequency.</t>
  </si>
  <si>
    <t xml:space="preserve">https://www.polyhydron.com/pplproduct/6_logic_cartridges/f-logiccartridge.htm</t>
  </si>
  <si>
    <t xml:space="preserve">Shandong Taifeng Intelligent Control Co., Ltd.</t>
  </si>
  <si>
    <t xml:space="preserve">TDBET6EPS; TDBE/TDBEM10 proportional relief-valve families</t>
  </si>
  <si>
    <t xml:space="preserve">Proportional products confirmed</t>
  </si>
  <si>
    <t xml:space="preserve">PENDING — electrical data unavailable</t>
  </si>
  <si>
    <t xml:space="preserve">Official product listings confirm proportional pilot valves, but accessible pages do not publish coil current or a complete 24 V order code.</t>
  </si>
  <si>
    <t xml:space="preserve">Obtain factory electrical datasheet and identify whether a separate amplifier is mandatory.</t>
  </si>
  <si>
    <t xml:space="preserve">https://www.taifenghydraulic.com/product/2.html</t>
  </si>
  <si>
    <t xml:space="preserve">Shanghai Lixin Hydraulics Co., Ltd.</t>
  </si>
  <si>
    <t xml:space="preserve">DBET(E); DBETX; DBE6X(E); DBE/M(E); DRE(E); 3DREP(E); 4WRA(E)</t>
  </si>
  <si>
    <t xml:space="preserve">24 V families likely available</t>
  </si>
  <si>
    <t xml:space="preserve">PENDING / mostly amplifier-driven</t>
  </si>
  <si>
    <t xml:space="preserve">Lixin publishes a broad proportional/servo range and separate VT amplifiers, but public pages do not expose exact raw-coil current for direct ISO808A approval.</t>
  </si>
  <si>
    <t xml:space="preserve">Obtain exact non-E model order code, coil current and dither specification.</t>
  </si>
  <si>
    <t xml:space="preserve">https://www.shlixin.com/en/Proportional-Servo-Valve/</t>
  </si>
  <si>
    <t xml:space="preserve">SNS Pneumatic Co., Ltd.</t>
  </si>
  <si>
    <t xml:space="preserve">Pressure proportional valve product category</t>
  </si>
  <si>
    <t xml:space="preserve">24 V versions may exist</t>
  </si>
  <si>
    <t xml:space="preserve">PENDING / likely integrated regulator</t>
  </si>
  <si>
    <t xml:space="preserve">Official catalog navigation confirms pressure-proportional products but does not expose a verified low-current raw-coil part number.</t>
  </si>
  <si>
    <t xml:space="preserve">Obtain exact product code and electrical architecture before approval.</t>
  </si>
  <si>
    <t xml:space="preserve">https://snspneumatic.com/products/</t>
  </si>
  <si>
    <t xml:space="preserve">TAIYO, Ltd.</t>
  </si>
  <si>
    <t xml:space="preserve">Hydraulic proportional valve families</t>
  </si>
  <si>
    <t xml:space="preserve">Model dependent</t>
  </si>
  <si>
    <t xml:space="preserve">EXCLUDED pending exact low-current coil</t>
  </si>
  <si>
    <t xml:space="preserve">No exact low-current 24 V raw-coil model with sufficient public electrical data was verified.</t>
  </si>
  <si>
    <t xml:space="preserve">Obtain exact model electrical sheet before considering direct connection.</t>
  </si>
  <si>
    <t xml:space="preserve">https://www.taiyo-ltd.co.jp/english/</t>
  </si>
  <si>
    <t xml:space="preserve">Target Hydrautech Pvt. Ltd. / Torque</t>
  </si>
  <si>
    <t xml:space="preserve">Hydraulic valve and manifold product ranges</t>
  </si>
  <si>
    <t xml:space="preserve">24 V hydraulic products may be supplied, but no qualifying proportional raw-coil order code is public.</t>
  </si>
  <si>
    <t xml:space="preserve">PENDING — no exact proportional coil verified</t>
  </si>
  <si>
    <t xml:space="preserve">Target is an established Indian hydraulic manufacturer, but its current public catalogue does not expose a complete low-current proportional-solenoid code suitable for ISO808A screening.</t>
  </si>
  <si>
    <t xml:space="preserve">Request the proportional product catalogue, exact coil code, full-scale current and dither specification.</t>
  </si>
  <si>
    <t xml:space="preserve">https://www.targethyd.com/</t>
  </si>
  <si>
    <t xml:space="preserve">TPC Mechatronics Corporation</t>
  </si>
  <si>
    <t xml:space="preserve">Pneumatic and electro-pneumatic control ranges</t>
  </si>
  <si>
    <t xml:space="preserve">24 V products broadly available</t>
  </si>
  <si>
    <t xml:space="preserve">PENDING — no exact raw proportional coil verified</t>
  </si>
  <si>
    <t xml:space="preserve">TPC is a leading Korean pneumatics manufacturer, but accessible catalogue data did not identify an exact low-current raw-coil proportional valve meeting the strict register criteria.</t>
  </si>
  <si>
    <t xml:space="preserve">Request the current proportional-valve catalogue, exact order code, coil current and PWM/dither specification.</t>
  </si>
  <si>
    <t xml:space="preserve">https://www.tpcpage.co.kr/</t>
  </si>
  <si>
    <t xml:space="preserve">Veljan Hydrair Ltd.</t>
  </si>
  <si>
    <t xml:space="preserve">V10/V20 mobile directional-valve families and hydraulic-control products</t>
  </si>
  <si>
    <t xml:space="preserve">No exact low-current 24 V proportional raw-coil configuration verified publicly.</t>
  </si>
  <si>
    <t xml:space="preserve">Accessible public information identifies mobile directional products but does not establish a specific proportional raw-coil valve with the required electrical data.</t>
  </si>
  <si>
    <t xml:space="preserve">Obtain the latest proportional/mobile-control catalogue and exact solenoid specifications.</t>
  </si>
  <si>
    <t xml:space="preserve">https://veljan.in/mobile-directional-valve-v10</t>
  </si>
  <si>
    <t xml:space="preserve">VNM Hydrotek</t>
  </si>
  <si>
    <t xml:space="preserve">Proportional-control and digital proportional-valve supply/integration range</t>
  </si>
  <si>
    <t xml:space="preserve">24 V products are listed, commonly with analogue or integrated control.</t>
  </si>
  <si>
    <t xml:space="preserve">EXCLUDED — distributor/integrator or integrated electronics</t>
  </si>
  <si>
    <t xml:space="preserve">The public products do not establish a proprietary Indian-manufactured raw coil. Listed valves may be third-party or integrated-electronics products.</t>
  </si>
  <si>
    <t xml:space="preserve">Qualify the actual OEM part number and use its specified amplifier or command interface.</t>
  </si>
  <si>
    <t xml:space="preserve">https://www.vnmhydraulic.com/proportional-controls.html</t>
  </si>
  <si>
    <t xml:space="preserve">Yuyao Sanlixin Solenoid Valve Co., Ltd.</t>
  </si>
  <si>
    <t xml:space="preserve">SBLF; STJF</t>
  </si>
  <si>
    <t xml:space="preserve">SBLF: 24 VDC, 8.2 W; STJF voltage/current not published</t>
  </si>
  <si>
    <t xml:space="preserve">PENDING — promising low-current process valve</t>
  </si>
  <si>
    <t xml:space="preserve">SBLF calculates to approximately 0.342 A at 24 V, but the site does not expose a complete size/orifice order code or proportional-control details.</t>
  </si>
  <si>
    <t xml:space="preserve">Request full SBLF/STJF order code, coil resistance, dither frequency and flow-current curve.</t>
  </si>
  <si>
    <t xml:space="preserve">https://www.solenoidvalve.cn/Proportional-Solenoid-Valve-pl3865459.html</t>
  </si>
  <si>
    <t xml:space="preserve">Festo</t>
  </si>
  <si>
    <t xml:space="preserve">8074075 VPWS-1.5-B-6-PC15-8-V; 8074074 VPWS-2.2-B-6-PC15-3-V; 8074538 VPWS-6-B-6-PC15-7-V</t>
  </si>
  <si>
    <t xml:space="preserve">24 V raw coil, 0.20–0.225 A; manufacturer specifies PWM above 3 kHz</t>
  </si>
  <si>
    <t xml:space="preserve">EXCLUDED from standard ISO808A list — PWM-frequency mismatch</t>
  </si>
  <si>
    <t xml:space="preserve">The current is comfortably low, but the specified PWM frequency is above 3 kHz. ISO808A propagation/slew distortion becomes too large for the existing precision-output claim.</t>
  </si>
  <si>
    <t xml:space="preserve">Use a dedicated fast MOSFET/current-driver extension module, or obtain Festo approval for a lower-frequency current-control method.</t>
  </si>
  <si>
    <t xml:space="preserve">https://www.festo.com/il/en/a/8074538/</t>
  </si>
  <si>
    <t xml:space="preserve">OTHER INTERFACE REQUIRED</t>
  </si>
  <si>
    <t xml:space="preserve">Bosch Rexroth</t>
  </si>
  <si>
    <t xml:space="preserve">4WRA(E); DBET(E)(A); 3DRE(E)(A); 4WRE(E)</t>
  </si>
  <si>
    <t xml:space="preserve">External valve amplifier or digital onboard electronics (OBED)</t>
  </si>
  <si>
    <t xml:space="preserve">EXCLUDED from direct raw-coil table</t>
  </si>
  <si>
    <t xml:space="preserve">Rexroth proportional ranges are designed for matched valve amplifiers or onboard command electronics; the supply/command interface is not a low-current PLC PWM load.</t>
  </si>
  <si>
    <t xml:space="preserve">Use Rexroth amplifier, ±10 V/4–20 mA/IO-Link interface, or a Titania analogue/communications extension.</t>
  </si>
  <si>
    <t xml:space="preserve">https://www.boschrexroth.com/en/us/connected-hydraulics/products/obed/</t>
  </si>
  <si>
    <t xml:space="preserve">Danfoss Power Solutions / Vickers</t>
  </si>
  <si>
    <t xml:space="preserve">Denmark / United States</t>
  </si>
  <si>
    <t xml:space="preserve">PSV10-34-02; PRV08-DAC; KDG/KFD/KSD; AxisPro</t>
  </si>
  <si>
    <t xml:space="preserve">Hydraulic proportional coils with dedicated amplifiers, or onboard electronics</t>
  </si>
  <si>
    <t xml:space="preserve">Danfoss provides amplifier cards with drive outputs up to several amperes, while AxisPro and KB families may contain onboard electronics. These are outside the ISO808A current/interface envelope.</t>
  </si>
  <si>
    <t xml:space="preserve">Use the Danfoss/Vickers amplifier, digital power plug, PLUS+1/CAN interface, or OBE command input.</t>
  </si>
  <si>
    <t xml:space="preserve">https://www.danfoss.com/en/products/dps/hydraulic-valves/industrial-valves/proportional-valve-electronics/</t>
  </si>
  <si>
    <t xml:space="preserve">Moog</t>
  </si>
  <si>
    <t xml:space="preserve">D926/D927; D634-P; D637-P; D66x/D67x</t>
  </si>
  <si>
    <t xml:space="preserve">24 V integrated valve electronics with analogue and/or fieldbus command</t>
  </si>
  <si>
    <t xml:space="preserve">Representative Moog proportional-valve families contain integrated closed-loop electronics. Their 24 V terminals are power inputs, not raw-solenoid PWM inputs.</t>
  </si>
  <si>
    <t xml:space="preserve">Command with ±10 V, 4–20 mA or supported fieldbus through a suitable Titania extension.</t>
  </si>
  <si>
    <t xml:space="preserve">https://www.moog.com/products/servovalves-servo-proportional-valves/industrial.html</t>
  </si>
  <si>
    <t xml:space="preserve">IMI Norgren</t>
  </si>
  <si>
    <t xml:space="preserve">VP23; VP50; VP60 proportional pressure/flow valves</t>
  </si>
  <si>
    <t xml:space="preserve">Electronic proportional regulators with analogue and/or IO-Link command</t>
  </si>
  <si>
    <t xml:space="preserve">The popular VP ranges convert an electrical setpoint to regulated pneumatic pressure/flow and include internal control electronics.</t>
  </si>
  <si>
    <t xml:space="preserve">Use the specified analogue or IO-Link command; do not PWM the 24 V supply.</t>
  </si>
  <si>
    <t xml:space="preserve">https://www.norgren.com/en-us/products/valves/proportional-valves</t>
  </si>
  <si>
    <t xml:space="preserve">Yuken Kogyo / Yuken India Ltd.</t>
  </si>
  <si>
    <t xml:space="preserve">Japan / India</t>
  </si>
  <si>
    <t xml:space="preserve">EDFG / EFBG / proportional hydraulic valve families
E Series: EDG-01; EBG-03/06/10; EFBG-03. EH Series with OBE. AMP-1040 amplifier.
EDG-01; EBG; EFBG; EDFG/ELDFG; EH series</t>
  </si>
  <si>
    <t xml:space="preserve">24 V coils available on some products
24 V amplifier/controller supply is published; raw-coil full-scale current is not stated on the overview page.
External power amplifier for E series; onboard electronics in EH series</t>
  </si>
  <si>
    <t xml:space="preserve">EXCLUDED from direct list
EXCLUDED — amplifier or integrated electronics
EXCLUDED from direct raw-coil table</t>
  </si>
  <si>
    <t xml:space="preserve">Industrial hydraulic proportional valves are normally operated through dedicated current amplifiers and commonly exceed the preferred ISO808A current envelope.
Yuken presents separate power amplifiers/controllers for standard E-series proportional valves, while EH-series products contain on-board electronics. This is not a simple low-current 24 V raw-coil load proven for ISO808A.
Yuken publishes dedicated power amplifiers and OBE variants. Representative hydraulic coils are not proven below the ISO808A current limit.</t>
  </si>
  <si>
    <t xml:space="preserve">Use Yuken amplifier; Titania supplies command through analogue/fieldbus module.
Use the specified Yuken amplifier or OBE command interface. Obtain the exact valve datasheet only if a future raw-coil qualification is required.
Use Yuken amplifier/OBE command interface and a Titania analogue-output or communication module.</t>
  </si>
  <si>
    <t xml:space="preserve">https://www.yuken.co.jp/english/product/
https://www.yukenindia.com/proportionals/
https://www.yuken.co.jp/en/catalog_cad/00198/00198_01</t>
  </si>
  <si>
    <t xml:space="preserve">Japanese Brand Review; Indian Brand Review; Global Top 20 Review</t>
  </si>
  <si>
    <t xml:space="preserve">NACHI-FUJIKOSHI</t>
  </si>
  <si>
    <t xml:space="preserve">Electro-hydraulic proportional valve families
Electro-hydraulic proportional pressure, flow and directional valve families</t>
  </si>
  <si>
    <t xml:space="preserve">Model dependent
Hydraulic proportional solenoids intended for dedicated driver/amplifier control</t>
  </si>
  <si>
    <t xml:space="preserve">EXCLUDED from direct list
EXCLUDED from direct raw-coil table</t>
  </si>
  <si>
    <t xml:space="preserve">Hydraulic proportional products are designed around dedicated driver/amplifier current control rather than raw PLC high-side PWM.
No exact low-current 24 V raw-coil part number was verified; the hydraulic ranges are normally operated with controlled-current electronics.</t>
  </si>
  <si>
    <t xml:space="preserve">Use manufacturer driver and Titania analogue command.
Use the manufacturer-recommended amplifier and command it through an analogue interface.</t>
  </si>
  <si>
    <t xml:space="preserve">https://www.nachi-fujikoshi.co.jp/eng/yua/</t>
  </si>
  <si>
    <t xml:space="preserve">Kawasaki Precision Machinery</t>
  </si>
  <si>
    <t xml:space="preserve">Hydraulic proportional control products
Mobile and industrial hydraulic proportional-control products</t>
  </si>
  <si>
    <t xml:space="preserve">Model dependent
Dedicated electro-hydraulic controllers and high-power actuation</t>
  </si>
  <si>
    <t xml:space="preserve">High-power hydraulic control products use dedicated electronics and are not suitable examples of direct ISO808A loads.
The relevant products are system-level hydraulic control components rather than low-current raw proportional coils documented for PLC high-side PWM.</t>
  </si>
  <si>
    <t xml:space="preserve">Integrate through approved controller/interface.
Integrate through the specified controller, CAN interface or analogue command stage.</t>
  </si>
  <si>
    <t xml:space="preserve">https://global.kawasaki.com/en/industrial_equipment/hydraulic/</t>
  </si>
  <si>
    <t xml:space="preserve">AirTAC International Group (Taiwan)</t>
  </si>
  <si>
    <t xml:space="preserve">Taiwan</t>
  </si>
  <si>
    <t xml:space="preserve">X-PPV series; example X-PPV10061024</t>
  </si>
  <si>
    <t xml:space="preserve">24 V electronic regulator</t>
  </si>
  <si>
    <t xml:space="preserve">EXCLUDED — integrated electronics</t>
  </si>
  <si>
    <t xml:space="preserve">X-PPV accepts analogue signals and provides electronic pressure regulation; it is not a raw coil for ISO808A PWM.</t>
  </si>
  <si>
    <t xml:space="preserve">Use an analogue interface or fieldbus module.</t>
  </si>
  <si>
    <t xml:space="preserve">https://www.airtacs.com/collections/x-ppv</t>
  </si>
  <si>
    <t xml:space="preserve">Chinese Brand Review; Korean Brand Review</t>
  </si>
  <si>
    <t xml:space="preserve">Anyang Kaidi Electromagnetic Technology Co., Ltd.</t>
  </si>
  <si>
    <t xml:space="preserve">GP45-4-A; DP2539-3-A 2DT; GP37/EP37/EP45 families</t>
  </si>
  <si>
    <t xml:space="preserve">24 V products confirmed</t>
  </si>
  <si>
    <t xml:space="preserve">EXCLUDED / selected products over limit</t>
  </si>
  <si>
    <t xml:space="preserve">GP45-4-A is rated 0.8 A. DP2539-3-A 2DT is rated 0.58 A but has 0.85 A maximum current, above the ISO808A boundary.</t>
  </si>
  <si>
    <t xml:space="preserve">Use an external proportional-current amplifier for the published high-current models.</t>
  </si>
  <si>
    <t xml:space="preserve">https://en.kdgfgs.com/product/28.html</t>
  </si>
  <si>
    <t xml:space="preserve">Azbil Corporation</t>
  </si>
  <si>
    <t xml:space="preserve">Smart control valves / actuators</t>
  </si>
  <si>
    <t xml:space="preserve">Integrated control input</t>
  </si>
  <si>
    <t xml:space="preserve">EXCLUDED from raw-coil list</t>
  </si>
  <si>
    <t xml:space="preserve">Products generally contain positioners or integrated actuator electronics accepting standard control signals.</t>
  </si>
  <si>
    <t xml:space="preserve">Use 4–20 mA, fieldbus or the specified interface.</t>
  </si>
  <si>
    <t xml:space="preserve">https://www.azbil.com/products/factory/factory-product/field-instruments/control-valves/</t>
  </si>
  <si>
    <t xml:space="preserve">B&amp;B Technology Co., Ltd.</t>
  </si>
  <si>
    <t xml:space="preserve">PSV1; PSV2; PSV3</t>
  </si>
  <si>
    <t xml:space="preserve">24 V system products available</t>
  </si>
  <si>
    <t xml:space="preserve">The pneumatic servo/proportional valves accept analogue or RS-485 commands and include control electronics rather than exposing a raw proportional coil.</t>
  </si>
  <si>
    <t xml:space="preserve">Interface through the published analogue/serial command, not ISO808A PWM.</t>
  </si>
  <si>
    <t xml:space="preserve">https://blog.daara.co.kr/bbtech</t>
  </si>
  <si>
    <t xml:space="preserve">Dong Jin Electric &amp; Machinery Co., Ltd.</t>
  </si>
  <si>
    <t xml:space="preserve">SVE-02-GN1</t>
  </si>
  <si>
    <t xml:space="preserve">DC24 V, 1 A</t>
  </si>
  <si>
    <t xml:space="preserve">EXCLUDED — over current limit</t>
  </si>
  <si>
    <t xml:space="preserve">The published 1 A coil exceeds the ISO808A per-channel operating boundary below 0.7 A.</t>
  </si>
  <si>
    <t xml:space="preserve">Use an external proportional-current power stage.</t>
  </si>
  <si>
    <t xml:space="preserve">https://www.gobizkorea.com/</t>
  </si>
  <si>
    <t xml:space="preserve">E·MC Pneumatics</t>
  </si>
  <si>
    <t xml:space="preserve">ETV electro-pneumatic proportional regulator</t>
  </si>
  <si>
    <t xml:space="preserve">Electronic proportional regulator</t>
  </si>
  <si>
    <t xml:space="preserve">ETV is an electronic regulator rather than an accessible raw proportional coil.</t>
  </si>
  <si>
    <t xml:space="preserve">Control through its specified analogue/digital interface, not an ISO808A PWM output.</t>
  </si>
  <si>
    <t xml:space="preserve">https://www.emc-machinery.com/</t>
  </si>
  <si>
    <t xml:space="preserve">FUJIKIN Incorporated</t>
  </si>
  <si>
    <t xml:space="preserve">High-purity flow-control/proportional products</t>
  </si>
  <si>
    <t xml:space="preserve">Often integrated electronics</t>
  </si>
  <si>
    <t xml:space="preserve">Most relevant products are integrated flow-control devices rather than accessible low-current raw proportional coils.</t>
  </si>
  <si>
    <t xml:space="preserve">Use specified analogue/digital interface.</t>
  </si>
  <si>
    <t xml:space="preserve">https://www.fujikin.co.jp/en/</t>
  </si>
  <si>
    <t xml:space="preserve">Janatics India Private Limited</t>
  </si>
  <si>
    <t xml:space="preserve">PPR146141-W12-LS; PPR146141-W14-LL; PPR156341-W11-LS; PPR156341-W12-FS</t>
  </si>
  <si>
    <t xml:space="preserve">Exact 24 VDC proportional-pressure-regulator configurations with 0–10 V command and analogue feedback.</t>
  </si>
  <si>
    <t xml:space="preserve">EXCLUDED — integrated electronic regulator</t>
  </si>
  <si>
    <t xml:space="preserve">These exact PPR codes are complete proportional regulator assemblies. Their 24 V supply powers internal regulation electronics; ISO808A PWM must not be applied to the supply as a proportional command.</t>
  </si>
  <si>
    <t xml:space="preserve">Control through the specified 0–10 V or current input using an analogue-output module.</t>
  </si>
  <si>
    <t xml:space="preserve">https://narayanmachinery.com/brands/janatics/ppr-series</t>
  </si>
  <si>
    <t xml:space="preserve">Mindman Industrial Co., Ltd. (Taiwan)</t>
  </si>
  <si>
    <t xml:space="preserve">MAER110; MAER210; MAER300; MAER310</t>
  </si>
  <si>
    <t xml:space="preserve">Electronic proportional regulators</t>
  </si>
  <si>
    <t xml:space="preserve">MAER products use microcomputer PID and analogue/serial control; no direct raw-coil connection is exposed.</t>
  </si>
  <si>
    <t xml:space="preserve">Use the regulator input interface rather than ISO808A PWM.</t>
  </si>
  <si>
    <t xml:space="preserve">https://www.mindman.com.tw/product-MAER300.html</t>
  </si>
  <si>
    <t xml:space="preserve">Rotex Automation Ltd.</t>
  </si>
  <si>
    <t xml:space="preserve">LV057 PTO solenoid; EHF and valve-positioner/control product families</t>
  </si>
  <si>
    <t xml:space="preserve">24 V options exist across the range.</t>
  </si>
  <si>
    <t xml:space="preserve">EXCLUDED — on/off or integrated actuator interface</t>
  </si>
  <si>
    <t xml:space="preserve">The exact publicly visible 24 V solenoid model is an on/off PTO valve. Rotex process-control products use actuators/positioners rather than exposing a qualified low-current proportional raw coil.</t>
  </si>
  <si>
    <t xml:space="preserve">Use LV057 only as an on/off output load. Control modulating valves through the selected positioner/actuator interface.</t>
  </si>
  <si>
    <t xml:space="preserve">https://rotexautomation.com/ProductCatalogue/solenoid-valves/</t>
  </si>
  <si>
    <t xml:space="preserve">TAVT Co., Ltd.</t>
  </si>
  <si>
    <t xml:space="preserve">LNV-10P</t>
  </si>
  <si>
    <t xml:space="preserve">DC24 V, 200 mA, 5 W</t>
  </si>
  <si>
    <t xml:space="preserve">EXCLUDED — integrated motor control</t>
  </si>
  <si>
    <t xml:space="preserve">Although electrically low power, LNV-10P is a motorised needle valve with analogue input and feedback, not a raw proportional solenoid.</t>
  </si>
  <si>
    <t xml:space="preserve">Use 4–20 mA or voltage command input.</t>
  </si>
  <si>
    <t xml:space="preserve">https://www.gobizkorea.com/user/goods/frontGoodsDetail.do?goods_no=GS2022082015958</t>
  </si>
  <si>
    <t xml:space="preserve">TISSIN Co., Ltd.</t>
  </si>
  <si>
    <t xml:space="preserve">TS600; TS700; TS800; TS900 positioner families</t>
  </si>
  <si>
    <t xml:space="preserve">24 V electronic instruments</t>
  </si>
  <si>
    <t xml:space="preserve">EXCLUDED — integrated positioner</t>
  </si>
  <si>
    <t xml:space="preserve">These are electro-pneumatic/smart valve positioners with electronics and command interfaces, not raw proportional solenoid coils.</t>
  </si>
  <si>
    <t xml:space="preserve">Use 4–20 mA, HART or the specified instrument interface.</t>
  </si>
  <si>
    <t xml:space="preserve">https://www.tissin.co.kr/</t>
  </si>
  <si>
    <t xml:space="preserve">Tokyo Keiki</t>
  </si>
  <si>
    <t xml:space="preserve">Electro-hydraulic proportional control valve families</t>
  </si>
  <si>
    <t xml:space="preserve">EXCLUDED from direct list</t>
  </si>
  <si>
    <t xml:space="preserve">Dedicated valve amplifier/current control is normally required; no qualifying low-current raw-coil exact part was verified.</t>
  </si>
  <si>
    <t xml:space="preserve">Use manufacturer amplifier/controller.</t>
  </si>
  <si>
    <t xml:space="preserve">https://www.tokyokeiki.jp/e/products/hyd/</t>
  </si>
  <si>
    <t xml:space="preserve">Uflow Automation</t>
  </si>
  <si>
    <t xml:space="preserve">PVL Series; PVH Series solenoid proportional flow-control valves</t>
  </si>
  <si>
    <t xml:space="preserve">Published market configurations are 9 V or 12 V, approximately 2 to 2.5 W; no verified 24 V order code.</t>
  </si>
  <si>
    <t xml:space="preserve">EXCLUDED — not a 24 V coil</t>
  </si>
  <si>
    <t xml:space="preserve">The products are genuine raw proportional valves and electrically low power, but they do not meet Titania’s strict 24 V field-output criterion.</t>
  </si>
  <si>
    <t xml:space="preserve">Request a factory-built 24 V winding with exact resistance/current and PWM data, or use a separate regulated 9/12 V driver supply.</t>
  </si>
  <si>
    <t xml:space="preserve">https://www.uflowvalve.com/products</t>
  </si>
  <si>
    <t xml:space="preserve">NON-24 V / REQUIRES OTHER SUPPLY</t>
  </si>
  <si>
    <t xml:space="preserve">Aira Euro Automation Pvt. Ltd.</t>
  </si>
  <si>
    <t xml:space="preserve">Pneumatic control-valve families with actuator and positioner</t>
  </si>
  <si>
    <t xml:space="preserve">24 V accessories may be fitted; modulating commands are typically 4–20 mA or pneumatic.</t>
  </si>
  <si>
    <t xml:space="preserve">EXCLUDED — control-valve assembly</t>
  </si>
  <si>
    <t xml:space="preserve">The proportional function is implemented through a pneumatic actuator and positioner, not a directly accessible low-current proportional solenoid coil.</t>
  </si>
  <si>
    <t xml:space="preserve">Interface through the valve positioner or electro-pneumatic transducer.</t>
  </si>
  <si>
    <t xml:space="preserve">https://www.airaindia.com/control-valve/</t>
  </si>
  <si>
    <t xml:space="preserve">NOT A DIRECT PROPORTIONAL COIL</t>
  </si>
  <si>
    <t xml:space="preserve">Airmax Pneumatics Ltd.</t>
  </si>
  <si>
    <t xml:space="preserve">AJDS-08-202; AJDS-09-202; AJDS-10-202; AJCS-01-202</t>
  </si>
  <si>
    <t xml:space="preserve">24 VDC is offered for these exact on/off valve families.</t>
  </si>
  <si>
    <t xml:space="preserve">NOT IN SCOPE — on/off solenoid</t>
  </si>
  <si>
    <t xml:space="preserve">The exact models are direct-acting switching valves. PWM may reduce coil power in a specially validated economiser mode, but it does not make them proportional-flow valves.</t>
  </si>
  <si>
    <t xml:space="preserve">Use only as on/off loads with the manufacturer’s duty-cycle and suppression requirements.</t>
  </si>
  <si>
    <t xml:space="preserve">https://www.airmaxindia.com/3-2-way-direct-acting-solenoid-valve/</t>
  </si>
  <si>
    <t xml:space="preserve">Avcon Controls Pvt. Ltd.</t>
  </si>
  <si>
    <t xml:space="preserve">R311B; 9100F; 9120F solenoid-valve families</t>
  </si>
  <si>
    <t xml:space="preserve">24 VDC coils are published; R311B options include 4 W or 12 W.</t>
  </si>
  <si>
    <t xml:space="preserve">The low-power 24 V coils are electrically suitable as switching loads, but the valves are not manufacturer-specified proportional valves.</t>
  </si>
  <si>
    <t xml:space="preserve">Use for on/off digital-output testing only; do not list as a proportional-solenoid load.</t>
  </si>
  <si>
    <t xml:space="preserve">https://avconcontrols.com/product/311b-direct-acting-type/</t>
  </si>
  <si>
    <t xml:space="preserve">Fluidtecq Pneumatics Pvt. Ltd.</t>
  </si>
  <si>
    <t xml:space="preserve">Valve automation, actuator, solenoid and positioner packages</t>
  </si>
  <si>
    <t xml:space="preserve">24 V solenoid accessories are available.</t>
  </si>
  <si>
    <t xml:space="preserve">EXCLUDED — on/off/accessory or positioner package</t>
  </si>
  <si>
    <t xml:space="preserve">The published offering centres on valve-automation assemblies, ordinary switching solenoids and positioners rather than a verified proportional raw-coil valve.</t>
  </si>
  <si>
    <t xml:space="preserve">Use the selected actuator/positioner interface or qualify individual on/off coils separately.</t>
  </si>
  <si>
    <t xml:space="preserve">https://fluidtecq.com/products</t>
  </si>
  <si>
    <t xml:space="preserve">GINICE Co., Ltd.</t>
  </si>
  <si>
    <t xml:space="preserve">GEA-P; GEA-PD proportional electric actuator families</t>
  </si>
  <si>
    <t xml:space="preserve">24 V actuator versions available</t>
  </si>
  <si>
    <t xml:space="preserve">EXCLUDED — motorised actuator</t>
  </si>
  <si>
    <t xml:space="preserve">The GEA range uses electric actuators/motors rather than an accessible proportional solenoid coil.</t>
  </si>
  <si>
    <t xml:space="preserve">Drive through the actuator control input or relay interface, not PWM coil current.</t>
  </si>
  <si>
    <t xml:space="preserve">https://www.ginice.co.kr/</t>
  </si>
  <si>
    <t xml:space="preserve">Hydax Hydraulics Pvt. Ltd.</t>
  </si>
  <si>
    <t xml:space="preserve">Hydraulic filtration, accessories and conventional valve products</t>
  </si>
  <si>
    <t xml:space="preserve">No proportional raw-coil product identified.</t>
  </si>
  <si>
    <t xml:space="preserve">NOT IN SCOPE</t>
  </si>
  <si>
    <t xml:space="preserve">The accessible product range does not provide an exact proportional-solenoid valve with qualifying electrical specifications.</t>
  </si>
  <si>
    <t xml:space="preserve">No action unless a current proportional-valve product and datasheet are supplied.</t>
  </si>
  <si>
    <t xml:space="preserve">https://www.hydaxindia.com/products/hydraulics</t>
  </si>
  <si>
    <t xml:space="preserve">Hydroline Products Pvt. Ltd.</t>
  </si>
  <si>
    <t xml:space="preserve">Hydraulic filters, check valves and accessory product families</t>
  </si>
  <si>
    <t xml:space="preserve">The current published product range does not identify a proportional solenoid valve suitable for this register.</t>
  </si>
  <si>
    <t xml:space="preserve">No action unless Hydroline provides a new proportional-valve catalogue.</t>
  </si>
  <si>
    <t xml:space="preserve">https://www.hydroline.com/product.html</t>
  </si>
  <si>
    <t xml:space="preserve">PROVAL Co., Ltd.</t>
  </si>
  <si>
    <t xml:space="preserve">Process control valve and actuator assemblies</t>
  </si>
  <si>
    <t xml:space="preserve">Control packages may use 24 V accessories</t>
  </si>
  <si>
    <t xml:space="preserve">EXCLUDED — requires actuator/positioner</t>
  </si>
  <si>
    <t xml:space="preserve">The product is a process control-valve assembly whose control element is an actuator/positioner, not a directly exposed proportional coil.</t>
  </si>
  <si>
    <t xml:space="preserve">Interface through the selected positioner or actuator package.</t>
  </si>
  <si>
    <t xml:space="preserve">https://www.proval.co.kr/</t>
  </si>
  <si>
    <t xml:space="preserve">Saginomiya Seisakusho</t>
  </si>
  <si>
    <t xml:space="preserve">Electronic expansion valves / refrigeration controls</t>
  </si>
  <si>
    <t xml:space="preserve">24 V varies by actuator</t>
  </si>
  <si>
    <t xml:space="preserve">EXCLUDED — actuator technology differs</t>
  </si>
  <si>
    <t xml:space="preserve">Many modulating products are stepper-motor or specialised refrigeration actuators, not PWM proportional solenoids.</t>
  </si>
  <si>
    <t xml:space="preserve">Use stepper/approved controller rather than ISO808A PWM.</t>
  </si>
  <si>
    <t xml:space="preserve">https://www.saginomiya.co.jp/eng/</t>
  </si>
  <si>
    <t xml:space="preserve">SPAC Pneumatic</t>
  </si>
  <si>
    <t xml:space="preserve">GY Series and related FG/UW solenoid-valve families; 24 V coil options</t>
  </si>
  <si>
    <t xml:space="preserve">DC24 V coils are available.</t>
  </si>
  <si>
    <t xml:space="preserve">Published SPAC products are directional or process on/off solenoid valves, not continuously proportional raw-coil valves.</t>
  </si>
  <si>
    <t xml:space="preserve">Retain for Titania general digital-output qualification, not the proportional-solenoid register.</t>
  </si>
  <si>
    <t xml:space="preserve">https://spacpneumatic.com/gy-series/</t>
  </si>
  <si>
    <t xml:space="preserve">VALCON Co., Ltd.</t>
  </si>
  <si>
    <t xml:space="preserve">Motorised ball-valve product families</t>
  </si>
  <si>
    <t xml:space="preserve">DC24 V motorised options</t>
  </si>
  <si>
    <t xml:space="preserve">EXCLUDED — motorised valve</t>
  </si>
  <si>
    <t xml:space="preserve">VALCON products use geared electric actuators rather than raw proportional solenoid coils.</t>
  </si>
  <si>
    <t xml:space="preserve">Use the valve actuator command interface.</t>
  </si>
  <si>
    <t xml:space="preserve">https://www.valcon.co.kr/</t>
  </si>
  <si>
    <t xml:space="preserve">YPC / Yonwoo Pneumatic Co., Ltd.</t>
  </si>
  <si>
    <t xml:space="preserve">YS10 and related compact solenoid ranges</t>
  </si>
  <si>
    <t xml:space="preserve">YS10: DC24 V low-power option</t>
  </si>
  <si>
    <t xml:space="preserve">NOT IN SCOPE — on/off valve</t>
  </si>
  <si>
    <t xml:space="preserve">Published compact valves are ordinary on/off solenoids rather than continuously proportional raw-coil valves.</t>
  </si>
  <si>
    <t xml:space="preserve">Keep for general digital-output load testing, not for the proportional-solenoid compatibility register.</t>
  </si>
  <si>
    <t xml:space="preserve">https://www.ypc.co.kr/</t>
  </si>
  <si>
    <t xml:space="preserve">Merged unique brands</t>
  </si>
  <si>
    <t xml:space="preserve">Verified exact part numbers/configurations</t>
  </si>
  <si>
    <t xml:space="preserve">Titania Direct-Drive Screening Rules</t>
  </si>
  <si>
    <t xml:space="preserve">Criterion</t>
  </si>
  <si>
    <t xml:space="preserve">Limit / classification</t>
  </si>
  <si>
    <t xml:space="preserve">Engineering basis</t>
  </si>
  <si>
    <t xml:space="preserve">Required Titania action</t>
  </si>
  <si>
    <t xml:space="preserve">Source</t>
  </si>
  <si>
    <t xml:space="preserve">ISO808A process-side operating current</t>
  </si>
  <si>
    <t xml:space="preserve">&lt; 0.70 A per channel</t>
  </si>
  <si>
    <t xml:space="preserve">Hard device boundary from ST. This is not a recommended continuous design target.</t>
  </si>
  <si>
    <t xml:space="preserve">All main-list entries remain below this boundary.</t>
  </si>
  <si>
    <t xml:space="preserve">ST official product page</t>
  </si>
  <si>
    <t xml:space="preserve">≤ 0.50 A and suitable voltage</t>
  </si>
  <si>
    <t xml:space="preserve">Raw coil; no external power amplifier. Provides useful current margin.</t>
  </si>
  <si>
    <t xml:space="preserve">Normal qualification: PWM, cable, temperature and all-channel loading.</t>
  </si>
  <si>
    <t xml:space="preserve">Titania design rule</t>
  </si>
  <si>
    <t xml:space="preserve">Raw coil but current or voltage must be capped</t>
  </si>
  <si>
    <t xml:space="preserve">Examples include current-rated coils and nominal 20–22 V coils used from a 24 V field supply.</t>
  </si>
  <si>
    <t xml:space="preserve">Mandatory firmware ceiling and calibrated current/duty map.</t>
  </si>
  <si>
    <t xml:space="preserve">Manufacturer limits</t>
  </si>
  <si>
    <t xml:space="preserve">&gt; 0.50 A and &lt; 0.70 A</t>
  </si>
  <si>
    <t xml:space="preserve">Electrically direct, but close to the ISO808A boundary and likely to dominate module heating.</t>
  </si>
  <si>
    <t xml:space="preserve">Single-channel and simultaneous-channel thermal validation; consider derating.</t>
  </si>
  <si>
    <t xml:space="preserve">Integrated-electronics valves</t>
  </si>
  <si>
    <t xml:space="preserve">Excluded</t>
  </si>
  <si>
    <t xml:space="preserve">0–10 V, 4–20 mA, IO-Link, CANopen and integrated drivers are not raw-coil direct loads.</t>
  </si>
  <si>
    <t xml:space="preserve">Use a suitable analogue/fieldbus interface instead.</t>
  </si>
  <si>
    <t xml:space="preserve">Scope rule</t>
  </si>
  <si>
    <t xml:space="preserve">High-frequency coils</t>
  </si>
  <si>
    <t xml:space="preserve">Excluded when required PWM is incompatible with ISO808A timing</t>
  </si>
  <si>
    <t xml:space="preserve">A low coil current alone does not guarantee usable PWM through ISO808A.</t>
  </si>
  <si>
    <t xml:space="preserve">Use a dedicated MOSFET/current driver.</t>
  </si>
  <si>
    <t xml:space="preserve">Timing rule</t>
  </si>
  <si>
    <t xml:space="preserve">Production approval</t>
  </si>
  <si>
    <t xml:space="preserve">Part-number-specific testing</t>
  </si>
  <si>
    <t xml:space="preserve">Catalogue matching does not prove system-level EMC, linearity, thermal performance or lifetime.</t>
  </si>
  <si>
    <t xml:space="preserve">Verify supply tolerance, temperature, eight-channel loading and fault recovery.</t>
  </si>
  <si>
    <t xml:space="preserve">Mandatory</t>
  </si>
  <si>
    <t xml:space="preserve">PWM Frequency Qualification Rules</t>
  </si>
  <si>
    <t xml:space="preserve">F1</t>
  </si>
  <si>
    <t xml:space="preserve">Published-compatible</t>
  </si>
  <si>
    <t xml:space="preserve">Numerical manufacturer PWM/dither band lies within 70–400 Hz.</t>
  </si>
  <si>
    <t xml:space="preserve">Approve standard proportional-solenoid mode after load and thermal validation.</t>
  </si>
  <si>
    <t xml:space="preserve">Green</t>
  </si>
  <si>
    <t xml:space="preserve">F2</t>
  </si>
  <si>
    <t xml:space="preserve">Conditional minimum-only</t>
  </si>
  <si>
    <t xml:space="preserve">Manufacturer publishes a minimum frequency but no upper bound.</t>
  </si>
  <si>
    <t xml:space="preserve">Use the conservative Titania qualification point shown; obtain manufacturer confirmation.</t>
  </si>
  <si>
    <t xml:space="preserve">Yellow</t>
  </si>
  <si>
    <t xml:space="preserve">F3</t>
  </si>
  <si>
    <t xml:space="preserve">Matched controller or published requirement is above 400 Hz.</t>
  </si>
  <si>
    <t xml:space="preserve">Use external current controller or Titania 400–1000 Hz evaluation mode; no precision claim.</t>
  </si>
  <si>
    <t xml:space="preserve">Orange</t>
  </si>
  <si>
    <t xml:space="preserve">F4</t>
  </si>
  <si>
    <t xml:space="preserve">PWM/current control is supported, but no numerical frequency is published.</t>
  </si>
  <si>
    <t xml:space="preserve">Do not advertise frequency compatibility until supplier confirmation or bench qualification.</t>
  </si>
  <si>
    <t xml:space="preserve">Grey</t>
  </si>
  <si>
    <t xml:space="preserve">F5</t>
  </si>
  <si>
    <t xml:space="preserve">Timing-bias calculation</t>
  </si>
  <si>
    <t xml:space="preserve">Typical: 22 µs × frequency × 100; max-table estimate: 51.5 µs × frequency × 100.</t>
  </si>
  <si>
    <t xml:space="preserve">Values are percentage points of duty and are engineering estimates, not guaranteed worst-case limits.</t>
  </si>
  <si>
    <t xml:space="preserve">Note</t>
  </si>
  <si>
    <t xml:space="preserve">Scope and Use Notes</t>
  </si>
  <si>
    <t xml:space="preserve">Result</t>
  </si>
  <si>
    <t xml:space="preserve">146 exact part numbers/model configurations across 16 verified manufacturers, plus one deduplicated master review of 75 global and regional brands.</t>
  </si>
  <si>
    <t xml:space="preserve">What “direct drive” means</t>
  </si>
  <si>
    <t xml:space="preserve">The listed raw coil can be connected between a Titania ISO808A high-side output and field 0 V without an external power transistor or proportional-current power amplifier.</t>
  </si>
  <si>
    <t xml:space="preserve">Classes</t>
  </si>
  <si>
    <t xml:space="preserve">D1 is the preferred direct class. D2 is still electrically direct but requires firmware current/duty limitation. D3 is electrically direct but close to the ISO808A current boundary and requires thermal derating/validation.</t>
  </si>
  <si>
    <t xml:space="preserve">Not an unconditional product approval</t>
  </si>
  <si>
    <t xml:space="preserve">Each exact order code must still be tested on the actual Titania PCB at minimum/maximum field voltage, temperature extremes, selected PWM frequency, cable length and worst-case simultaneous output loading.</t>
  </si>
  <si>
    <t xml:space="preserve">Part-number construction</t>
  </si>
  <si>
    <t xml:space="preserve">The Merged Brand Register consolidates the former Japanese, Chinese, Korean, Indian and Top 20 Global sheets. A brand is marked VERIFIED only when exact raw-coil order codes with suitable voltage/current and usable control data appear in the Verified Direct-Drive sheet.</t>
  </si>
  <si>
    <t xml:space="preserve">Excluded from the main list</t>
  </si>
  <si>
    <t xml:space="preserve">Integrated-electronics proportional valves, parts whose current/power could not be verified, 12 V-only products, loads at or above 0.70 A, and valves requiring PWM frequencies unsuitable for ISO808A.</t>
  </si>
  <si>
    <t xml:space="preserve">Verification date</t>
  </si>
  <si>
    <t xml:space="preserve">24 July 2026</t>
  </si>
  <si>
    <t xml:space="preserve">Primary current-limit source</t>
  </si>
  <si>
    <t xml:space="preserve">https://www.st.com/en/power-management/iso808a.html</t>
  </si>
  <si>
    <t xml:space="preserve">Japanese brands</t>
  </si>
  <si>
    <t xml:space="preserve">The Japanese Brand Review sheet distinguishes verified direct loads from brands requiring unpublished coil data, external amplifiers, integrated electronics or non-solenoid actuator interfaces.</t>
  </si>
  <si>
    <t xml:space="preserve">Chinese brands</t>
  </si>
  <si>
    <t xml:space="preserve">The Chinese Brand Review separates verified HOYEA raw-coil models from products needing additional order-code data, external amplifiers, integrated electronics or non-proportional interfaces.</t>
  </si>
  <si>
    <t xml:space="preserve">Korean brands</t>
  </si>
  <si>
    <t xml:space="preserve">The Korean Brand Review separates verified KCC/Korea Control proportional sections from integrated electronic valves, motorised actuators, on/off valves, over-current coils and models lacking complete current/order data.</t>
  </si>
  <si>
    <t xml:space="preserve">Indian brands</t>
  </si>
  <si>
    <t xml:space="preserve">The Indian Brand Review distinguishes amplifier-driven and integrated proportional products, non-24 V raw coils, on/off solenoids, control-valve assemblies and manufacturers lacking exact 24 V coil-current/order data.</t>
  </si>
  <si>
    <t xml:space="preserve">Merged brand register</t>
  </si>
  <si>
    <t xml:space="preserve">Duplicates were consolidated. Global Top 20 rank is retained as a separate field. Non-direct products remain in the master list for interface planning but are not included in the verified exact-entry count.</t>
  </si>
  <si>
    <t xml:space="preserve">Frequency Qualification Update</t>
  </si>
  <si>
    <t xml:space="preserve">• The exact-part register now separates coil-current compatibility from PWM/dither frequency compatibility.</t>
  </si>
  <si>
    <t xml:space="preserve">• Titania standard proportional-solenoid mode is 70–400 Hz. The 400–1000 Hz range is evaluation-only and carries no precision claim.</t>
  </si>
  <si>
    <t xml:space="preserve">• Blank numerical frequency cells mean the reviewed manufacturer source did not publish a frequency; they are not an invitation to choose an arbitrary frequency.</t>
  </si>
  <si>
    <t xml:space="preserve">• The ISO808A timing-bias figures are calculated from a typical 22 µs pulse extension and a 51.5 µs maximum-column engineering estimate. They are not guaranteed worst-case specifications.</t>
  </si>
  <si>
    <t xml:space="preserve">• Final product approval still requires testing across field voltage, temperature, cable length, load inductance and simultaneous channel loading.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</si>
</sst>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"/>
    <numFmt numFmtId="166" formatCode="0.00&quot; pp&quot;"/>
  </numFmts>
  <fonts count="3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ptos Display"/>
      <family val="0"/>
      <charset val="1"/>
    </font>
    <font>
      <i val="true"/>
      <sz val="10"/>
      <color rgb="FF666666"/>
      <name val="Aptos"/>
      <family val="0"/>
      <charset val="1"/>
    </font>
    <font>
      <b val="true"/>
      <sz val="10"/>
      <color rgb="FFFFFFFF"/>
      <name val="Aptos"/>
      <family val="0"/>
      <charset val="1"/>
    </font>
    <font>
      <sz val="9"/>
      <color rgb="FF666666"/>
      <name val="Aptos"/>
      <family val="0"/>
      <charset val="1"/>
    </font>
    <font>
      <sz val="9"/>
      <color rgb="FF008000"/>
      <name val="Aptos"/>
      <family val="0"/>
      <charset val="1"/>
    </font>
    <font>
      <sz val="9"/>
      <color rgb="FF000000"/>
      <name val="Aptos"/>
      <family val="0"/>
      <charset val="1"/>
    </font>
    <font>
      <b val="true"/>
      <sz val="9"/>
      <color rgb="FF006100"/>
      <name val="Aptos"/>
      <family val="0"/>
      <charset val="1"/>
    </font>
    <font>
      <u val="single"/>
      <sz val="8"/>
      <color rgb="FF008000"/>
      <name val="Aptos"/>
      <family val="0"/>
      <charset val="1"/>
    </font>
    <font>
      <sz val="9"/>
      <color rgb="FF008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9C5700"/>
      <name val="Aptos"/>
      <family val="0"/>
      <charset val="1"/>
    </font>
    <font>
      <b val="true"/>
      <sz val="9"/>
      <color rgb="FFC00000"/>
      <name val="Aptos"/>
      <family val="0"/>
      <charset val="1"/>
    </font>
    <font>
      <sz val="12"/>
      <color theme="10"/>
      <name val="Calibri"/>
      <family val="2"/>
      <charset val="1"/>
    </font>
    <font>
      <b val="true"/>
      <sz val="16"/>
      <color rgb="FFFFFFFF"/>
      <name val="Arial"/>
      <family val="0"/>
      <charset val="1"/>
    </font>
    <font>
      <i val="true"/>
      <sz val="10"/>
      <color rgb="FF17365D"/>
      <name val="Arial"/>
      <family val="0"/>
      <charset val="1"/>
    </font>
    <font>
      <b val="true"/>
      <sz val="12"/>
      <color rgb="FF17365D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17365D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8.5"/>
      <color rgb="FF666666"/>
      <name val="Arial"/>
      <family val="0"/>
      <charset val="1"/>
    </font>
    <font>
      <b val="true"/>
      <sz val="8.5"/>
      <color rgb="FF000000"/>
      <name val="Arial"/>
      <family val="0"/>
      <charset val="1"/>
    </font>
    <font>
      <b val="true"/>
      <sz val="11"/>
      <color rgb="FFFFFFFF"/>
      <name val="Cambria"/>
      <family val="0"/>
      <charset val="1"/>
    </font>
    <font>
      <sz val="10"/>
      <color rgb="FF666666"/>
      <name val="Aptos"/>
      <family val="0"/>
      <charset val="1"/>
    </font>
    <font>
      <sz val="10"/>
      <color rgb="FF008000"/>
      <name val="Aptos"/>
      <family val="0"/>
      <charset val="1"/>
    </font>
    <font>
      <b val="true"/>
      <sz val="10"/>
      <color rgb="FF000000"/>
      <name val="Aptos"/>
      <family val="0"/>
      <charset val="1"/>
    </font>
    <font>
      <sz val="10"/>
      <color rgb="FF000000"/>
      <name val="Aptos"/>
      <family val="0"/>
      <charset val="1"/>
    </font>
    <font>
      <b val="true"/>
      <sz val="9"/>
      <color rgb="FFFFFFFF"/>
      <name val="Aptos"/>
      <family val="0"/>
      <charset val="1"/>
    </font>
    <font>
      <b val="true"/>
      <sz val="9"/>
      <color rgb="FF000000"/>
      <name val="Aptos"/>
      <family val="0"/>
      <charset val="1"/>
    </font>
    <font>
      <b val="true"/>
      <sz val="12"/>
      <color rgb="FFFFFFFF"/>
      <name val="Arial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17365D"/>
        <bgColor rgb="FF174A73"/>
      </patternFill>
    </fill>
    <fill>
      <patternFill patternType="solid">
        <fgColor rgb="FFE7E6E6"/>
        <bgColor rgb="FFE2F0D9"/>
      </patternFill>
    </fill>
    <fill>
      <patternFill patternType="solid">
        <fgColor rgb="FF1F4E78"/>
        <bgColor rgb="FF174A73"/>
      </patternFill>
    </fill>
    <fill>
      <patternFill patternType="solid">
        <fgColor rgb="FF0F6B78"/>
        <bgColor rgb="FF008080"/>
      </patternFill>
    </fill>
    <fill>
      <patternFill patternType="solid">
        <fgColor rgb="FFE2F0D9"/>
        <bgColor rgb="FFE7E6E6"/>
      </patternFill>
    </fill>
    <fill>
      <patternFill patternType="solid">
        <fgColor rgb="FFF6F7F8"/>
        <bgColor rgb="FFEAF2F8"/>
      </patternFill>
    </fill>
    <fill>
      <patternFill patternType="solid">
        <fgColor rgb="FFFCE4D6"/>
        <bgColor rgb="FFFFF2CC"/>
      </patternFill>
    </fill>
    <fill>
      <patternFill patternType="solid">
        <fgColor rgb="FFF4CCCC"/>
        <bgColor rgb="FFFCE4D6"/>
      </patternFill>
    </fill>
    <fill>
      <patternFill patternType="solid">
        <fgColor rgb="FFFFF2CC"/>
        <bgColor rgb="FFFCE4D6"/>
      </patternFill>
    </fill>
    <fill>
      <patternFill patternType="solid">
        <fgColor rgb="FFD9EAF7"/>
        <bgColor rgb="FFE7E6E6"/>
      </patternFill>
    </fill>
    <fill>
      <patternFill patternType="solid">
        <fgColor rgb="FF174A73"/>
        <bgColor rgb="FF1F4E78"/>
      </patternFill>
    </fill>
    <fill>
      <patternFill patternType="solid">
        <fgColor rgb="FFEAF2F8"/>
        <bgColor rgb="FFF6F7F8"/>
      </patternFill>
    </fill>
    <fill>
      <patternFill patternType="solid">
        <fgColor rgb="FFC6E0B4"/>
        <bgColor rgb="FFB7C9D6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7B7B7"/>
      </bottom>
      <diagonal/>
    </border>
    <border diagonalUp="false" diagonalDown="false">
      <left/>
      <right/>
      <top style="medium">
        <color rgb="FF1F4E78"/>
      </top>
      <bottom/>
      <diagonal/>
    </border>
    <border diagonalUp="false" diagonalDown="false">
      <left/>
      <right/>
      <top/>
      <bottom style="thin">
        <color rgb="FFB7C9D6"/>
      </bottom>
      <diagonal/>
    </border>
    <border diagonalUp="false" diagonalDown="false">
      <left/>
      <right/>
      <top style="medium">
        <color rgb="FF174A73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8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8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9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1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11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1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1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8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4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6" fillId="6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6" fillId="8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6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6" fillId="1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7" fillId="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4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11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1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31" fillId="1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14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6" borderId="3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0" xfId="2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33" fillId="1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6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6" fillId="3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6" fillId="8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6" fillId="1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3" fillId="8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3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9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3" fillId="9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3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1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3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3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3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11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11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9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8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8" fillId="8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8" fillId="9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8" fillId="7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8" fillId="7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21">
    <dxf>
      <fill>
        <patternFill patternType="solid">
          <fgColor rgb="FF1F4E7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66666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8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E2F0D9"/>
          <bgColor rgb="FF000000"/>
        </patternFill>
      </fill>
    </dxf>
    <dxf>
      <fill>
        <patternFill patternType="solid">
          <fgColor rgb="FFF4CCCC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006100"/>
          <bgColor rgb="FF000000"/>
        </patternFill>
      </fill>
    </dxf>
    <dxf>
      <fill>
        <patternFill patternType="solid">
          <fgColor rgb="FF9C5700"/>
          <bgColor rgb="FF000000"/>
        </patternFill>
      </fill>
    </dxf>
    <dxf>
      <fill>
        <patternFill patternType="solid">
          <fgColor rgb="FFC00000"/>
          <bgColor rgb="FF000000"/>
        </patternFill>
      </fill>
    </dxf>
    <dxf>
      <fill>
        <patternFill patternType="solid">
          <fgColor rgb="FFF6F7F8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0F6B78"/>
          <bgColor rgb="FF000000"/>
        </patternFill>
      </fill>
    </dxf>
    <dxf>
      <fill>
        <patternFill patternType="solid">
          <fgColor rgb="FFE7E6E6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17365D"/>
          <bgColor rgb="FF000000"/>
        </patternFill>
      </fill>
    </dxf>
    <dxf>
      <fill>
        <patternFill patternType="solid">
          <fgColor rgb="FF174A73"/>
          <bgColor rgb="FF000000"/>
        </patternFill>
      </fill>
    </dxf>
    <dxf>
      <fill>
        <patternFill patternType="solid">
          <fgColor rgb="FFD9EAF7"/>
          <bgColor rgb="FF000000"/>
        </patternFill>
      </fill>
    </dxf>
    <dxf>
      <fill>
        <patternFill patternType="solid">
          <fgColor rgb="FFC6E0B4"/>
          <bgColor rgb="FF000000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6B78"/>
      <rgbColor rgb="FFB7B7B7"/>
      <rgbColor rgb="FF808080"/>
      <rgbColor rgb="FF9999FF"/>
      <rgbColor rgb="FF993366"/>
      <rgbColor rgb="FFFFF2CC"/>
      <rgbColor rgb="FFD9EAF7"/>
      <rgbColor rgb="FF660066"/>
      <rgbColor rgb="FFFF8080"/>
      <rgbColor rgb="FF0066CC"/>
      <rgbColor rgb="FFB7C9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2F8"/>
      <rgbColor rgb="FFE2F0D9"/>
      <rgbColor rgb="FFFCE4D6"/>
      <rgbColor rgb="FFC6E0B4"/>
      <rgbColor rgb="FFE7E6E6"/>
      <rgbColor rgb="FFF6F7F8"/>
      <rgbColor rgb="FFF4CCCC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7365D"/>
      <rgbColor rgb="FF339966"/>
      <rgbColor rgb="FF006100"/>
      <rgbColor rgb="FF333300"/>
      <rgbColor rgb="FF9C5700"/>
      <rgbColor rgb="FF993366"/>
      <rgbColor rgb="FF1F4E78"/>
      <rgbColor rgb="FF174A7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ables/table1.xml><?xml version="1.0" encoding="utf-8"?>
<table xmlns="http://schemas.openxmlformats.org/spreadsheetml/2006/main" id="1" name="ExpandedDirectDriveSolenoids" displayName="ExpandedDirectDriveSolenoids" ref="A4:Q128" headerRowCount="1" totalsRowCount="0" totalsRowShown="0">
  <autoFilter ref="A4:Q128"/>
  <tableColumns count="17">
    <tableColumn id="1" name="No."/>
    <tableColumn id="2" name="Manufacturer"/>
    <tableColumn id="3" name="Complete part number"/>
    <tableColumn id="4" name="Series / type"/>
    <tableColumn id="5" name="Product category"/>
    <tableColumn id="6" name="Function / medium"/>
    <tableColumn id="7" name="Port / mounting"/>
    <tableColumn id="8" name="Orifice / stroke"/>
    <tableColumn id="9" name="Nominal coil voltage (VDC)"/>
    <tableColumn id="10" name="Published max / full current (mA)"/>
    <tableColumn id="11" name="Published power (W)"/>
    <tableColumn id="12" name="Screening current (A)"/>
    <tableColumn id="13" name="Direct class"/>
    <tableColumn id="14" name="PWM / control"/>
    <tableColumn id="15" name="Titania direct-drive condition"/>
    <tableColumn id="16" name="Primary source URL"/>
    <tableColumn id="17" name="Verification basis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burkert.com/en/item/275060" TargetMode="External"/><Relationship Id="rId2" Type="http://schemas.openxmlformats.org/officeDocument/2006/relationships/hyperlink" Target="https://www.burkert.com/en/item/275063" TargetMode="External"/><Relationship Id="rId3" Type="http://schemas.openxmlformats.org/officeDocument/2006/relationships/hyperlink" Target="https://www.burkert.com/en/item/249140" TargetMode="External"/><Relationship Id="rId4" Type="http://schemas.openxmlformats.org/officeDocument/2006/relationships/hyperlink" Target="https://www.burkert.com/en/item/275064" TargetMode="External"/><Relationship Id="rId5" Type="http://schemas.openxmlformats.org/officeDocument/2006/relationships/hyperlink" Target="https://www.burkert.com/en/item/249141" TargetMode="External"/><Relationship Id="rId6" Type="http://schemas.openxmlformats.org/officeDocument/2006/relationships/hyperlink" Target="https://www.burkert.com/en/item/275065" TargetMode="External"/><Relationship Id="rId7" Type="http://schemas.openxmlformats.org/officeDocument/2006/relationships/hyperlink" Target="https://www.burkert.com/en/item/254182" TargetMode="External"/><Relationship Id="rId8" Type="http://schemas.openxmlformats.org/officeDocument/2006/relationships/hyperlink" Target="https://www.burkert.com/en/item/275066" TargetMode="External"/><Relationship Id="rId9" Type="http://schemas.openxmlformats.org/officeDocument/2006/relationships/hyperlink" Target="https://www.burkert.com/en/item/255699" TargetMode="External"/><Relationship Id="rId10" Type="http://schemas.openxmlformats.org/officeDocument/2006/relationships/hyperlink" Target="https://www.burkert.com/en/item/276517" TargetMode="External"/><Relationship Id="rId11" Type="http://schemas.openxmlformats.org/officeDocument/2006/relationships/hyperlink" Target="https://www.burkert.com/en/item/275061" TargetMode="External"/><Relationship Id="rId12" Type="http://schemas.openxmlformats.org/officeDocument/2006/relationships/hyperlink" Target="https://www.burkert.com/en/item/275067" TargetMode="External"/><Relationship Id="rId13" Type="http://schemas.openxmlformats.org/officeDocument/2006/relationships/hyperlink" Target="https://www.burkert.com/en/item/275062" TargetMode="External"/><Relationship Id="rId14" Type="http://schemas.openxmlformats.org/officeDocument/2006/relationships/hyperlink" Target="https://www.burkert.com/en/item/275068" TargetMode="External"/><Relationship Id="rId15" Type="http://schemas.openxmlformats.org/officeDocument/2006/relationships/hyperlink" Target="https://www.burkert.com/en/item/251831" TargetMode="External"/><Relationship Id="rId16" Type="http://schemas.openxmlformats.org/officeDocument/2006/relationships/hyperlink" Target="https://www.burkert.com/en/item/255700" TargetMode="External"/><Relationship Id="rId17" Type="http://schemas.openxmlformats.org/officeDocument/2006/relationships/hyperlink" Target="https://www.burkert.com/en/item/134229" TargetMode="External"/><Relationship Id="rId18" Type="http://schemas.openxmlformats.org/officeDocument/2006/relationships/hyperlink" Target="https://www.burkert.com/en/item/134230" TargetMode="External"/><Relationship Id="rId19" Type="http://schemas.openxmlformats.org/officeDocument/2006/relationships/hyperlink" Target="https://www.burkert.com/en/item/132202" TargetMode="External"/><Relationship Id="rId20" Type="http://schemas.openxmlformats.org/officeDocument/2006/relationships/hyperlink" Target="https://www.burkert.com/en/item/282985" TargetMode="External"/><Relationship Id="rId21" Type="http://schemas.openxmlformats.org/officeDocument/2006/relationships/hyperlink" Target="https://ph.parker.com/us/en/product/vso-lowpro-miniature-proportional-valve/935-300240-000" TargetMode="External"/><Relationship Id="rId22" Type="http://schemas.openxmlformats.org/officeDocument/2006/relationships/hyperlink" Target="https://ph.parker.com/us/en/product/vso-lowpro-miniature-proportional-valve/935-400240-000" TargetMode="External"/><Relationship Id="rId23" Type="http://schemas.openxmlformats.org/officeDocument/2006/relationships/hyperlink" Target="https://ph.parker.com/us/en/product/vso-lowpro-miniature-proportional-valve/935-500240-000" TargetMode="External"/><Relationship Id="rId24" Type="http://schemas.openxmlformats.org/officeDocument/2006/relationships/hyperlink" Target="https://ph.parker.com/us/en/product/vso-lowpro-miniature-proportional-valve/935-800240-000" TargetMode="External"/><Relationship Id="rId25" Type="http://schemas.openxmlformats.org/officeDocument/2006/relationships/hyperlink" Target="https://www.enfieldtech.com/Products/PFV-Proportional-Valves" TargetMode="External"/><Relationship Id="rId26" Type="http://schemas.openxmlformats.org/officeDocument/2006/relationships/hyperlink" Target="https://www.enfieldtech.com/Products/PFV-Proportional-Valves" TargetMode="External"/><Relationship Id="rId27" Type="http://schemas.openxmlformats.org/officeDocument/2006/relationships/hyperlink" Target="https://www.enfieldtech.com/Products/PFV-Proportional-Valves" TargetMode="External"/><Relationship Id="rId28" Type="http://schemas.openxmlformats.org/officeDocument/2006/relationships/hyperlink" Target="https://www.enfieldtech.com/Products/PFV-Proportional-Valves" TargetMode="External"/><Relationship Id="rId29" Type="http://schemas.openxmlformats.org/officeDocument/2006/relationships/hyperlink" Target="https://www.enfieldtech.com/Products/PFV-Proportional-Valves" TargetMode="External"/><Relationship Id="rId30" Type="http://schemas.openxmlformats.org/officeDocument/2006/relationships/hyperlink" Target="https://www.enfieldtech.com/Products/PFV-Proportional-Valves" TargetMode="External"/><Relationship Id="rId31" Type="http://schemas.openxmlformats.org/officeDocument/2006/relationships/hyperlink" Target="https://www.enfieldtech.com/Products/PFV-Proportional-Valves" TargetMode="External"/><Relationship Id="rId32" Type="http://schemas.openxmlformats.org/officeDocument/2006/relationships/hyperlink" Target="https://www.enfieldtech.com/Products/PFV-Proportional-Valves" TargetMode="External"/><Relationship Id="rId33" Type="http://schemas.openxmlformats.org/officeDocument/2006/relationships/hyperlink" Target="https://www.enfieldtech.com/Products/PFV-Proportional-Valves" TargetMode="External"/><Relationship Id="rId34" Type="http://schemas.openxmlformats.org/officeDocument/2006/relationships/hyperlink" Target="https://www.enfieldtech.com/Products/PFV-Proportional-Valves" TargetMode="External"/><Relationship Id="rId35" Type="http://schemas.openxmlformats.org/officeDocument/2006/relationships/hyperlink" Target="https://www.enfieldtech.com/Products/PFV-Proportional-Valves" TargetMode="External"/><Relationship Id="rId36" Type="http://schemas.openxmlformats.org/officeDocument/2006/relationships/hyperlink" Target="https://www.enfieldtech.com/Products/NSF-Certified-PFV-Proportional-Valves" TargetMode="External"/><Relationship Id="rId37" Type="http://schemas.openxmlformats.org/officeDocument/2006/relationships/hyperlink" Target="https://www.enfieldtech.com/Products/NSF-Certified-PFV-Proportional-Valves" TargetMode="External"/><Relationship Id="rId38" Type="http://schemas.openxmlformats.org/officeDocument/2006/relationships/hyperlink" Target="https://www.enfieldtech.com/Products/NSF-Certified-PFV-Proportional-Valves" TargetMode="External"/><Relationship Id="rId39" Type="http://schemas.openxmlformats.org/officeDocument/2006/relationships/hyperlink" Target="https://www.enfieldtech.com/Products/NSF-Certified-PFV-Proportional-Valves" TargetMode="External"/><Relationship Id="rId40" Type="http://schemas.openxmlformats.org/officeDocument/2006/relationships/hyperlink" Target="https://shop.camozzi.com/store/camozzi/it/en/p/SERIES-AP-PROPORTIONAL-VALVES" TargetMode="External"/><Relationship Id="rId41" Type="http://schemas.openxmlformats.org/officeDocument/2006/relationships/hyperlink" Target="https://shop.camozzi.com/store/camozzi/it/en/p/SERIES-AP-PROPORTIONAL-VALVES" TargetMode="External"/><Relationship Id="rId42" Type="http://schemas.openxmlformats.org/officeDocument/2006/relationships/hyperlink" Target="https://shop.camozzi.com/store/camozzi/it/en/p/SERIES-AP-PROPORTIONAL-VALVES" TargetMode="External"/><Relationship Id="rId43" Type="http://schemas.openxmlformats.org/officeDocument/2006/relationships/hyperlink" Target="https://shop.camozzi.com/store/camozzi/it/en/p/SERIES-AP-PROPORTIONAL-VALVES" TargetMode="External"/><Relationship Id="rId44" Type="http://schemas.openxmlformats.org/officeDocument/2006/relationships/hyperlink" Target="https://shop.camozzi.com/store/camozzi/it/en/p/SERIES-AP-PROPORTIONAL-VALVES" TargetMode="External"/><Relationship Id="rId45" Type="http://schemas.openxmlformats.org/officeDocument/2006/relationships/hyperlink" Target="https://shop.camozzi.com/store/camozzi/it/en/p/SERIES-AP-PROPORTIONAL-VALVES" TargetMode="External"/><Relationship Id="rId46" Type="http://schemas.openxmlformats.org/officeDocument/2006/relationships/hyperlink" Target="https://shop.camozzi.com/store/camozzi/it/en/p/SERIES-AP-PROPORTIONAL-VALVES" TargetMode="External"/><Relationship Id="rId47" Type="http://schemas.openxmlformats.org/officeDocument/2006/relationships/hyperlink" Target="https://shop.camozzi.com/store/camozzi/it/en/p/SERIES-AP-PROPORTIONAL-VALVES" TargetMode="External"/><Relationship Id="rId48" Type="http://schemas.openxmlformats.org/officeDocument/2006/relationships/hyperlink" Target="https://shop.camozzi.com/store/camozzi/it/en/p/SERIES-AP-PROPORTIONAL-VALVES" TargetMode="External"/><Relationship Id="rId49" Type="http://schemas.openxmlformats.org/officeDocument/2006/relationships/hyperlink" Target="https://shop.camozzi.com/store/camozzi/it/en/p/SERIES-AP-PROPORTIONAL-VALVES" TargetMode="External"/><Relationship Id="rId50" Type="http://schemas.openxmlformats.org/officeDocument/2006/relationships/hyperlink" Target="https://shop.camozzi.com/store/camozzi/it/en/p/SERIES-AP-PROPORTIONAL-VALVES" TargetMode="External"/><Relationship Id="rId51" Type="http://schemas.openxmlformats.org/officeDocument/2006/relationships/hyperlink" Target="https://shop.camozzi.com/store/camozzi/it/en/p/SERIES-AP-PROPORTIONAL-VALVES" TargetMode="External"/><Relationship Id="rId52" Type="http://schemas.openxmlformats.org/officeDocument/2006/relationships/hyperlink" Target="https://shop.camozzi.com/store/camozzi/it/en/p/SERIES-AP-PROPORTIONAL-VALVES" TargetMode="External"/><Relationship Id="rId53" Type="http://schemas.openxmlformats.org/officeDocument/2006/relationships/hyperlink" Target="https://shop.camozzi.com/store/camozzi/it/en/p/SERIES-AP-PROPORTIONAL-VALVES" TargetMode="External"/><Relationship Id="rId54" Type="http://schemas.openxmlformats.org/officeDocument/2006/relationships/hyperlink" Target="https://shop.camozzi.com/store/camozzi/it/en/p/SERIES-AP-PROPORTIONAL-VALVES" TargetMode="External"/><Relationship Id="rId55" Type="http://schemas.openxmlformats.org/officeDocument/2006/relationships/hyperlink" Target="https://shop.camozzi.com/store/camozzi/it/en/p/SERIES-AP-PROPORTIONAL-VALVES" TargetMode="External"/><Relationship Id="rId56" Type="http://schemas.openxmlformats.org/officeDocument/2006/relationships/hyperlink" Target="https://shop.camozzi.com/store/camozzi/it/en/p/SERIES-AP-PROPORTIONAL-VALVES" TargetMode="External"/><Relationship Id="rId57" Type="http://schemas.openxmlformats.org/officeDocument/2006/relationships/hyperlink" Target="https://shop.camozzi.com/store/camozzi/it/en/p/SERIES-AP-PROPORTIONAL-VALVES" TargetMode="External"/><Relationship Id="rId58" Type="http://schemas.openxmlformats.org/officeDocument/2006/relationships/hyperlink" Target="https://shop.camozzi.com/store/camozzi/it/en/p/SERIES-AP-PROPORTIONAL-VALVES" TargetMode="External"/><Relationship Id="rId59" Type="http://schemas.openxmlformats.org/officeDocument/2006/relationships/hyperlink" Target="https://www.smcworld.com/webcatalog/s3s/en-jp/detail/PVQ13-A/PVQ-E/?partNumber=PVQ13-5L-03-A&amp;userID=JP_test" TargetMode="External"/><Relationship Id="rId60" Type="http://schemas.openxmlformats.org/officeDocument/2006/relationships/hyperlink" Target="https://www.smcworld.com/webcatalog/en-sg/pressure-control-equipment/proportional-valves/PVQ-E" TargetMode="External"/><Relationship Id="rId61" Type="http://schemas.openxmlformats.org/officeDocument/2006/relationships/hyperlink" Target="https://www.smcworld.com/webcatalog/en-sg/pressure-control-equipment/proportional-valves/PVQ-E" TargetMode="External"/><Relationship Id="rId62" Type="http://schemas.openxmlformats.org/officeDocument/2006/relationships/hyperlink" Target="https://www.smcworld.com/webcatalog/en-sg/pressure-control-equipment/proportional-valves/PVQ-E" TargetMode="External"/><Relationship Id="rId63" Type="http://schemas.openxmlformats.org/officeDocument/2006/relationships/hyperlink" Target="https://www.smcworld.com/webcatalog/en-sg/pressure-control-equipment/proportional-valves/PVQ-E" TargetMode="External"/><Relationship Id="rId64" Type="http://schemas.openxmlformats.org/officeDocument/2006/relationships/hyperlink" Target="https://www.smcworld.com/webcatalog/en-sg/pressure-control-equipment/proportional-valves/PVQ-E" TargetMode="External"/><Relationship Id="rId65" Type="http://schemas.openxmlformats.org/officeDocument/2006/relationships/hyperlink" Target="https://www.smcworld.com/webcatalog/en-sg/pressure-control-equipment/proportional-valves/PVQ-E" TargetMode="External"/><Relationship Id="rId66" Type="http://schemas.openxmlformats.org/officeDocument/2006/relationships/hyperlink" Target="https://www.smcworld.com/webcatalog/en-sg/pressure-control-equipment/proportional-valves/PVQ-E" TargetMode="External"/><Relationship Id="rId67" Type="http://schemas.openxmlformats.org/officeDocument/2006/relationships/hyperlink" Target="https://www.clippard.com/part/EV-PM-20-4050" TargetMode="External"/><Relationship Id="rId68" Type="http://schemas.openxmlformats.org/officeDocument/2006/relationships/hyperlink" Target="https://www.clippard.com/part/ET-PM-20-4050" TargetMode="External"/><Relationship Id="rId69" Type="http://schemas.openxmlformats.org/officeDocument/2006/relationships/hyperlink" Target="https://www.clippard.com/part/EC-PM-20-4050-V" TargetMode="External"/><Relationship Id="rId70" Type="http://schemas.openxmlformats.org/officeDocument/2006/relationships/hyperlink" Target="https://www.clippard.com/part/EV-PM-20-4045" TargetMode="External"/><Relationship Id="rId71" Type="http://schemas.openxmlformats.org/officeDocument/2006/relationships/hyperlink" Target="https://www.clippard.com/part/M-EV-PM-20-25A0" TargetMode="External"/><Relationship Id="rId72" Type="http://schemas.openxmlformats.org/officeDocument/2006/relationships/hyperlink" Target="https://www.clippard.com/part/M-ET-P-20-4025-V" TargetMode="External"/><Relationship Id="rId73" Type="http://schemas.openxmlformats.org/officeDocument/2006/relationships/hyperlink" Target="https://www.clippard.com/part/ET-PM-20-13A0" TargetMode="External"/><Relationship Id="rId74" Type="http://schemas.openxmlformats.org/officeDocument/2006/relationships/hyperlink" Target="https://www.clippard.com/part/EV-PM-20-0920-V" TargetMode="External"/><Relationship Id="rId75" Type="http://schemas.openxmlformats.org/officeDocument/2006/relationships/hyperlink" Target="https://www.kendrion.com/en/productfinder/group/product/proportional-valves/6805871p" TargetMode="External"/><Relationship Id="rId76" Type="http://schemas.openxmlformats.org/officeDocument/2006/relationships/hyperlink" Target="https://www.kendrion.com/en/productfinder/group/product/proportional-valves/6803830p" TargetMode="External"/><Relationship Id="rId77" Type="http://schemas.openxmlformats.org/officeDocument/2006/relationships/hyperlink" Target="https://www.kendrion.com/en/productfinder/group/product/proportional-valves/6803841p" TargetMode="External"/><Relationship Id="rId78" Type="http://schemas.openxmlformats.org/officeDocument/2006/relationships/hyperlink" Target="https://www.kendrion.com/en/productfinder/group/product/proportional-valves/6805840p" TargetMode="External"/><Relationship Id="rId79" Type="http://schemas.openxmlformats.org/officeDocument/2006/relationships/hyperlink" Target="https://www.kendrion.com/en/productfinder/group/product/proportional-valves/6803840p" TargetMode="External"/><Relationship Id="rId80" Type="http://schemas.openxmlformats.org/officeDocument/2006/relationships/hyperlink" Target="https://www.kendrion.com/en/productfinder/group/product/proportional-valves/6803850p" TargetMode="External"/><Relationship Id="rId81" Type="http://schemas.openxmlformats.org/officeDocument/2006/relationships/hyperlink" Target="https://www.kendrion.com/en/productfinder/group/product/proportional-valves/6803860p" TargetMode="External"/><Relationship Id="rId82" Type="http://schemas.openxmlformats.org/officeDocument/2006/relationships/hyperlink" Target="https://www.kendrion.com/en/productfinder/group/product/proportional-valves/6803880p" TargetMode="External"/><Relationship Id="rId83" Type="http://schemas.openxmlformats.org/officeDocument/2006/relationships/hyperlink" Target="https://www.kendrion.com/en/productfinder/group/product/proportional-valves/6302810p" TargetMode="External"/><Relationship Id="rId84" Type="http://schemas.openxmlformats.org/officeDocument/2006/relationships/hyperlink" Target="https://www.kendrion.com/en/productfinder/group/product/proportional-valves/6302820p" TargetMode="External"/><Relationship Id="rId85" Type="http://schemas.openxmlformats.org/officeDocument/2006/relationships/hyperlink" Target="https://www.kendrion.com/en/productfinder/group/product/proportional-valves/6302830p" TargetMode="External"/><Relationship Id="rId86" Type="http://schemas.openxmlformats.org/officeDocument/2006/relationships/hyperlink" Target="https://www.kendrion.com/en/productfinder/group/product/proportional-valves/6305810p" TargetMode="External"/><Relationship Id="rId87" Type="http://schemas.openxmlformats.org/officeDocument/2006/relationships/hyperlink" Target="https://www.kendrion.com/en/productfinder/group/product/proportional-valves/6305820p" TargetMode="External"/><Relationship Id="rId88" Type="http://schemas.openxmlformats.org/officeDocument/2006/relationships/hyperlink" Target="https://www.kendrion.com/en/productfinder/group/product/proportional-valves/6305830p" TargetMode="External"/><Relationship Id="rId89" Type="http://schemas.openxmlformats.org/officeDocument/2006/relationships/hyperlink" Target="https://www.staiger.de/en-us/component/virtuemart/article?Itemid=111&amp;limit=24&amp;orderby=product_sku" TargetMode="External"/><Relationship Id="rId90" Type="http://schemas.openxmlformats.org/officeDocument/2006/relationships/hyperlink" Target="https://www.staiger.de/en-us/component/virtuemart/article?Itemid=111&amp;limit=24&amp;orderby=product_sku" TargetMode="External"/><Relationship Id="rId91" Type="http://schemas.openxmlformats.org/officeDocument/2006/relationships/hyperlink" Target="https://www.staiger.de/en-us/component/virtuemart/article?Itemid=111&amp;limit=24&amp;orderby=product_sku" TargetMode="External"/><Relationship Id="rId92" Type="http://schemas.openxmlformats.org/officeDocument/2006/relationships/hyperlink" Target="https://www.staiger.de/en-us/component/virtuemart/article?Itemid=111&amp;limit=24&amp;orderby=product_sku" TargetMode="External"/><Relationship Id="rId93" Type="http://schemas.openxmlformats.org/officeDocument/2006/relationships/hyperlink" Target="https://www.staiger.de/en-us/component/virtuemart/article?Itemid=111&amp;limit=24&amp;orderby=product_sku" TargetMode="External"/><Relationship Id="rId94" Type="http://schemas.openxmlformats.org/officeDocument/2006/relationships/hyperlink" Target="https://www.staiger.de/en-us/component/virtuemart/article?Itemid=111&amp;limit=24&amp;orderby=product_sku" TargetMode="External"/><Relationship Id="rId95" Type="http://schemas.openxmlformats.org/officeDocument/2006/relationships/hyperlink" Target="https://www.takasago-fluidics.com/collections/proportional-diaphragm-valve-npv-series" TargetMode="External"/><Relationship Id="rId96" Type="http://schemas.openxmlformats.org/officeDocument/2006/relationships/hyperlink" Target="https://www.takasago-fluidics.com/collections/proportional-diaphragm-valve-npv-series" TargetMode="External"/><Relationship Id="rId97" Type="http://schemas.openxmlformats.org/officeDocument/2006/relationships/hyperlink" Target="https://www.humphrey-products.com/products/proportional-control-valves/pv3p2403225-flow" TargetMode="External"/><Relationship Id="rId98" Type="http://schemas.openxmlformats.org/officeDocument/2006/relationships/hyperlink" Target="https://www.humphrey-products.com/products/proportional-control-valves/pv3p2403250-flow" TargetMode="External"/><Relationship Id="rId99" Type="http://schemas.openxmlformats.org/officeDocument/2006/relationships/hyperlink" Target="https://www.humphrey-products.com/products/proportional-control-valves/pv3p2403275-flow" TargetMode="External"/><Relationship Id="rId100" Type="http://schemas.openxmlformats.org/officeDocument/2006/relationships/hyperlink" Target="https://www.humphrey-products.com/products/proportional-control-valves/pv3p24032a0-flow" TargetMode="External"/><Relationship Id="rId101" Type="http://schemas.openxmlformats.org/officeDocument/2006/relationships/hyperlink" Target="https://www.humphrey-products.com/products/proportional-control-valves/pv3pm2403250-flow" TargetMode="External"/><Relationship Id="rId102" Type="http://schemas.openxmlformats.org/officeDocument/2006/relationships/hyperlink" Target="https://www.humphrey-products.com/products/proportional-control-valves/pv3pm2403275-flow" TargetMode="External"/><Relationship Id="rId103" Type="http://schemas.openxmlformats.org/officeDocument/2006/relationships/hyperlink" Target="https://www.humphrey-products.com/products/proportional-control-valves/pv3pm24032a0-flow" TargetMode="External"/><Relationship Id="rId104" Type="http://schemas.openxmlformats.org/officeDocument/2006/relationships/hyperlink" Target="https://www.humphrey-products.com/products/proportional-control-valves/pv3ep2403250-flow" TargetMode="External"/><Relationship Id="rId105" Type="http://schemas.openxmlformats.org/officeDocument/2006/relationships/hyperlink" Target="https://discreteautomation.emerson.com/product/asco-sku-scg202a003v24dc" TargetMode="External"/><Relationship Id="rId106" Type="http://schemas.openxmlformats.org/officeDocument/2006/relationships/hyperlink" Target="https://discreteautomation.emerson.com/product/asco-sku-scg202a007v24dc" TargetMode="External"/><Relationship Id="rId107" Type="http://schemas.openxmlformats.org/officeDocument/2006/relationships/hyperlink" Target="https://www.geeplus.com/proportional-solenoids/" TargetMode="External"/><Relationship Id="rId108" Type="http://schemas.openxmlformats.org/officeDocument/2006/relationships/hyperlink" Target="https://www.geeplus.com/proportional-solenoids/" TargetMode="External"/><Relationship Id="rId109" Type="http://schemas.openxmlformats.org/officeDocument/2006/relationships/hyperlink" Target="https://www.geeplus.com/proportional-solenoids/" TargetMode="External"/><Relationship Id="rId110" Type="http://schemas.openxmlformats.org/officeDocument/2006/relationships/hyperlink" Target="https://www.geeplus.com/proportional-solenoids/" TargetMode="External"/><Relationship Id="rId111" Type="http://schemas.openxmlformats.org/officeDocument/2006/relationships/hyperlink" Target="https://www.geeplus.com/proportional-solenoids/" TargetMode="External"/><Relationship Id="rId112" Type="http://schemas.openxmlformats.org/officeDocument/2006/relationships/hyperlink" Target="https://www.geeplus.com/proportional-solenoids/" TargetMode="External"/><Relationship Id="rId113" Type="http://schemas.openxmlformats.org/officeDocument/2006/relationships/hyperlink" Target="https://www.hydraforce.com/products/cartridge-valves/electro-proportional-valves/ts10-36/" TargetMode="External"/><Relationship Id="rId114" Type="http://schemas.openxmlformats.org/officeDocument/2006/relationships/hyperlink" Target="https://www.hydraforce.com/products/cartridge-valves/electro-proportional-valves/ts10-36/" TargetMode="External"/><Relationship Id="rId115" Type="http://schemas.openxmlformats.org/officeDocument/2006/relationships/hyperlink" Target="https://www.hydraforce.com/products/cartridge-valves/electro-proportional-valves/ts10-36/" TargetMode="External"/><Relationship Id="rId116" Type="http://schemas.openxmlformats.org/officeDocument/2006/relationships/hyperlink" Target="https://www.hydraforce.com/products/cartridge-valves/electro-proportional-valves/ts10-36/" TargetMode="External"/><Relationship Id="rId117" Type="http://schemas.openxmlformats.org/officeDocument/2006/relationships/hyperlink" Target="https://www.hydraforce.com/products/cartridge-valves/electro-proportional-valves/ts10-36/" TargetMode="External"/><Relationship Id="rId118" Type="http://schemas.openxmlformats.org/officeDocument/2006/relationships/hyperlink" Target="https://www.hydraforce.com/products/cartridge-valves/electro-proportional-valves/ts10-36/" TargetMode="External"/><Relationship Id="rId119" Type="http://schemas.openxmlformats.org/officeDocument/2006/relationships/hyperlink" Target="https://www.hydraforce.com/products/cartridge-valves/electro-proportional-valves/ts10-36/" TargetMode="External"/><Relationship Id="rId120" Type="http://schemas.openxmlformats.org/officeDocument/2006/relationships/hyperlink" Target="https://www.hydraforce.com/products/cartridge-valves/electro-proportional-valves/ts10-36/" TargetMode="External"/><Relationship Id="rId121" Type="http://schemas.openxmlformats.org/officeDocument/2006/relationships/hyperlink" Target="https://www.hydraforce.com/products/cartridge-valves/electro-proportional-valves/ts10-36/" TargetMode="External"/><Relationship Id="rId122" Type="http://schemas.openxmlformats.org/officeDocument/2006/relationships/hyperlink" Target="https://www.hydraforce.com/products/cartridge-valves/electro-proportional-valves/ts10-36/" TargetMode="External"/><Relationship Id="rId123" Type="http://schemas.openxmlformats.org/officeDocument/2006/relationships/hyperlink" Target="https://www.hydraforce.com/products/cartridge-valves/electro-proportional-valves/ts10-36/" TargetMode="External"/><Relationship Id="rId124" Type="http://schemas.openxmlformats.org/officeDocument/2006/relationships/hyperlink" Target="https://www.hydraforce.com/products/cartridge-valves/electro-proportional-valves/ts10-36/" TargetMode="External"/><Relationship Id="rId125" Type="http://schemas.openxmlformats.org/officeDocument/2006/relationships/hyperlink" Target="https://www.hoyea.com/proportional-valve-series-1/hy-sp08-20-poppet-type-2-way-normally-closed" TargetMode="External"/><Relationship Id="rId126" Type="http://schemas.openxmlformats.org/officeDocument/2006/relationships/hyperlink" Target="https://www.hoyea.com/proportional-valve-series-1/hy-sp08-21-poppet-type-2-way-normally-open" TargetMode="External"/><Relationship Id="rId127" Type="http://schemas.openxmlformats.org/officeDocument/2006/relationships/hyperlink" Target="https://www.hoyea.com/proportional-valve-series-1/hy-sp10-20-poppet-type-2-way-normally-closed" TargetMode="External"/><Relationship Id="rId128" Type="http://schemas.openxmlformats.org/officeDocument/2006/relationships/hyperlink" Target="https://www.hoyea.com/proportional-valve-series-1/hy-ts98-31-proportional-pressure-reducing-relief-valve" TargetMode="External"/><Relationship Id="rId129" Type="http://schemas.openxmlformats.org/officeDocument/2006/relationships/hyperlink" Target="https://www.hoyea.com/proportional-valve-series-1/hy-ehpr08-33-proportional-pressure-reducing-relief-valve" TargetMode="External"/><Relationship Id="rId130" Type="http://schemas.openxmlformats.org/officeDocument/2006/relationships/hyperlink" Target="https://www.hoyea.com/proportional-valve-series-1/hy-ts10-27-proportional-pilot-operated-relief-valve" TargetMode="External"/><Relationship Id="rId131" Type="http://schemas.openxmlformats.org/officeDocument/2006/relationships/hyperlink" Target="https://www.hoyea.com/proportional-valve-series-1/hy-ts10-36-proportional-pilot-operated-pressure-reducing-relief-valve" TargetMode="External"/><Relationship Id="rId132" Type="http://schemas.openxmlformats.org/officeDocument/2006/relationships/hyperlink" Target="https://www.hoyea.com/proportional-valve-series-1/hy-ts10-26-proportional-relief-valve" TargetMode="External"/><Relationship Id="rId133" Type="http://schemas.openxmlformats.org/officeDocument/2006/relationships/hyperlink" Target="https://www.hoyea.com/proportional-valve-series-1/hy-ts08-27-proportional-relief-valve" TargetMode="External"/><Relationship Id="rId134" Type="http://schemas.openxmlformats.org/officeDocument/2006/relationships/hyperlink" Target="https://www.navimro.com/g/299634/" TargetMode="External"/><Relationship Id="rId135" Type="http://schemas.openxmlformats.org/officeDocument/2006/relationships/hyperlink" Target="https://www.navimro.com/g/299634/" TargetMode="External"/><Relationship Id="rId136" Type="http://schemas.openxmlformats.org/officeDocument/2006/relationships/hyperlink" Target="https://www.navimro.com/g/299634/" TargetMode="External"/><Relationship Id="rId137" Type="http://schemas.openxmlformats.org/officeDocument/2006/relationships/hyperlink" Target="https://www.navimro.com/g/299634/" TargetMode="External"/><Relationship Id="rId138" Type="http://schemas.openxmlformats.org/officeDocument/2006/relationships/hyperlink" Target="https://www.navimro.com/g/299634/" TargetMode="External"/><Relationship Id="rId139" Type="http://schemas.openxmlformats.org/officeDocument/2006/relationships/hyperlink" Target="https://www.navimro.com/g/299634/" TargetMode="External"/><Relationship Id="rId140" Type="http://schemas.openxmlformats.org/officeDocument/2006/relationships/hyperlink" Target="https://www.navimro.com/g/299634/" TargetMode="External"/><Relationship Id="rId141" Type="http://schemas.openxmlformats.org/officeDocument/2006/relationships/hyperlink" Target="https://www.navimro.com/g/299634/" TargetMode="External"/><Relationship Id="rId142" Type="http://schemas.openxmlformats.org/officeDocument/2006/relationships/hyperlink" Target="https://www.navimro.com/g/299634/" TargetMode="External"/><Relationship Id="rId143" Type="http://schemas.openxmlformats.org/officeDocument/2006/relationships/hyperlink" Target="https://koreacontrol.com/grv-301/" TargetMode="External"/><Relationship Id="rId144" Type="http://schemas.openxmlformats.org/officeDocument/2006/relationships/hyperlink" Target="https://koreacontrol.com/gar-102/" TargetMode="External"/><Relationship Id="rId145" Type="http://schemas.openxmlformats.org/officeDocument/2006/relationships/drawing" Target="../drawings/drawing1.xml"/><Relationship Id="rId146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burkert.com/en/item/275060" TargetMode="External"/><Relationship Id="rId2" Type="http://schemas.openxmlformats.org/officeDocument/2006/relationships/hyperlink" Target="https://ph.parker.com/us/en/product/vso-lowpro-miniature-proportional-valve/935-300240-000" TargetMode="External"/><Relationship Id="rId3" Type="http://schemas.openxmlformats.org/officeDocument/2006/relationships/hyperlink" Target="https://discreteautomation.emerson.com/product/asco-sku-scg202a003v24dc" TargetMode="External"/><Relationship Id="rId4" Type="http://schemas.openxmlformats.org/officeDocument/2006/relationships/hyperlink" Target="https://shop.camozzi.com/store/camozzi/it/en/p/SERIES-AP-PROPORTIONAL-VALVES" TargetMode="External"/><Relationship Id="rId5" Type="http://schemas.openxmlformats.org/officeDocument/2006/relationships/hyperlink" Target="https://www.kendrion.com/en/productfinder/group/product/proportional-valves/6805871p" TargetMode="External"/><Relationship Id="rId6" Type="http://schemas.openxmlformats.org/officeDocument/2006/relationships/hyperlink" Target="https://www.staiger.de/en-us/component/virtuemart/article?Itemid=111&amp;limit=24&amp;orderby=product_sku" TargetMode="External"/><Relationship Id="rId7" Type="http://schemas.openxmlformats.org/officeDocument/2006/relationships/hyperlink" Target="https://www.smcworld.com/webcatalog/en-jp/pressure-control-equipment/proportional-valves/PVQ" TargetMode="External"/><Relationship Id="rId8" Type="http://schemas.openxmlformats.org/officeDocument/2006/relationships/hyperlink" Target="https://www.clippard.com/part/EV-PM-20-4050" TargetMode="External"/><Relationship Id="rId9" Type="http://schemas.openxmlformats.org/officeDocument/2006/relationships/hyperlink" Target="https://www.enfieldtech.com/Products/PFV-Proportional-Valves" TargetMode="External"/><Relationship Id="rId10" Type="http://schemas.openxmlformats.org/officeDocument/2006/relationships/hyperlink" Target="https://www.humphrey-products.com/products/proportional-control-valves/pv3p2403225-flow" TargetMode="External"/><Relationship Id="rId11" Type="http://schemas.openxmlformats.org/officeDocument/2006/relationships/hyperlink" Target="https://www.navimro.com/g/299634/" TargetMode="External"/><Relationship Id="rId12" Type="http://schemas.openxmlformats.org/officeDocument/2006/relationships/hyperlink" Target="https://koreacontrol.com/en/products-english/" TargetMode="External"/><Relationship Id="rId13" Type="http://schemas.openxmlformats.org/officeDocument/2006/relationships/hyperlink" Target="https://www.takasago-fluidics.com/collections/proportional-diaphragm-valve-npv-series" TargetMode="External"/><Relationship Id="rId14" Type="http://schemas.openxmlformats.org/officeDocument/2006/relationships/hyperlink" Target="https://www.hydraforce.com/products/cartridge-valves/electro-proportional-valves/ts10-36/" TargetMode="External"/><Relationship Id="rId15" Type="http://schemas.openxmlformats.org/officeDocument/2006/relationships/hyperlink" Target="https://www.geeplus.com/proportional-solenoids/" TargetMode="External"/><Relationship Id="rId16" Type="http://schemas.openxmlformats.org/officeDocument/2006/relationships/hyperlink" Target="https://www.hoyea.com/threaded-cartridge-valve/proportional-valve-series-1/" TargetMode="External"/><Relationship Id="rId17" Type="http://schemas.openxmlformats.org/officeDocument/2006/relationships/hyperlink" Target="https://www.ckd.co.jp/en/productinfo/eu/ce_gvalve/" TargetMode="External"/><Relationship Id="rId18" Type="http://schemas.openxmlformats.org/officeDocument/2006/relationships/hyperlink" Target="https://product-en.koganei.co.jp/product/KFPV010_ALL?c=1" TargetMode="External"/><Relationship Id="rId19" Type="http://schemas.openxmlformats.org/officeDocument/2006/relationships/hyperlink" Target="https://www.heliostechnologies.com/investors/news-events/press-releases/detail/297/helios-technologies-releases-high-capacity" TargetMode="External"/><Relationship Id="rId20" Type="http://schemas.openxmlformats.org/officeDocument/2006/relationships/hyperlink" Target="https://www.hawe.com/en-us/products/product-finder/valves/proportional%2Bdirectional%2Bspool%2Bvalves/pih%2B-%2Bproportional%2Bdirectional%2Bspool%2Bvalves/" TargetMode="External"/><Relationship Id="rId21" Type="http://schemas.openxmlformats.org/officeDocument/2006/relationships/hyperlink" Target="https://www.huadeonline.com/proportional-valve" TargetMode="External"/><Relationship Id="rId22" Type="http://schemas.openxmlformats.org/officeDocument/2006/relationships/hyperlink" Target="https://www.dantal.in/" TargetMode="External"/><Relationship Id="rId23" Type="http://schemas.openxmlformats.org/officeDocument/2006/relationships/hyperlink" Target="https://www.hyoiat.com/" TargetMode="External"/><Relationship Id="rId24" Type="http://schemas.openxmlformats.org/officeDocument/2006/relationships/hyperlink" Target="http://www.iksanhyd.com/" TargetMode="External"/><Relationship Id="rId25" Type="http://schemas.openxmlformats.org/officeDocument/2006/relationships/hyperlink" Target="https://www.jacktechhyd.com/products/solenoid-operated-valve/" TargetMode="External"/><Relationship Id="rId26" Type="http://schemas.openxmlformats.org/officeDocument/2006/relationships/hyperlink" Target="https://www.henglihydraulics.com/en/col552/1874" TargetMode="External"/><Relationship Id="rId27" Type="http://schemas.openxmlformats.org/officeDocument/2006/relationships/hyperlink" Target="https://www.kitzsct.com/en/" TargetMode="External"/><Relationship Id="rId28" Type="http://schemas.openxmlformats.org/officeDocument/2006/relationships/hyperlink" Target="https://www.kosaplus.com/" TargetMode="External"/><Relationship Id="rId29" Type="http://schemas.openxmlformats.org/officeDocument/2006/relationships/hyperlink" Target="https://www.jelpc.com/" TargetMode="External"/><Relationship Id="rId30" Type="http://schemas.openxmlformats.org/officeDocument/2006/relationships/hyperlink" Target="https://www.kailingfluid.com/en/products/2w-series-solenoid-valves/" TargetMode="External"/><Relationship Id="rId31" Type="http://schemas.openxmlformats.org/officeDocument/2006/relationships/hyperlink" Target="https://www.china-stnc.com/html/en/products/sitecms/2105.html" TargetMode="External"/><Relationship Id="rId32" Type="http://schemas.openxmlformats.org/officeDocument/2006/relationships/hyperlink" Target="https://www.polyhydron.com/pplproduct/6_logic_cartridges/f-logiccartridge.htm" TargetMode="External"/><Relationship Id="rId33" Type="http://schemas.openxmlformats.org/officeDocument/2006/relationships/hyperlink" Target="https://www.taifenghydraulic.com/product/2.html" TargetMode="External"/><Relationship Id="rId34" Type="http://schemas.openxmlformats.org/officeDocument/2006/relationships/hyperlink" Target="https://www.shlixin.com/en/Proportional-Servo-Valve/" TargetMode="External"/><Relationship Id="rId35" Type="http://schemas.openxmlformats.org/officeDocument/2006/relationships/hyperlink" Target="https://snspneumatic.com/products/" TargetMode="External"/><Relationship Id="rId36" Type="http://schemas.openxmlformats.org/officeDocument/2006/relationships/hyperlink" Target="https://www.taiyo-ltd.co.jp/english/" TargetMode="External"/><Relationship Id="rId37" Type="http://schemas.openxmlformats.org/officeDocument/2006/relationships/hyperlink" Target="https://www.targethyd.com/" TargetMode="External"/><Relationship Id="rId38" Type="http://schemas.openxmlformats.org/officeDocument/2006/relationships/hyperlink" Target="https://www.tpcpage.co.kr/" TargetMode="External"/><Relationship Id="rId39" Type="http://schemas.openxmlformats.org/officeDocument/2006/relationships/hyperlink" Target="https://veljan.in/mobile-directional-valve-v10" TargetMode="External"/><Relationship Id="rId40" Type="http://schemas.openxmlformats.org/officeDocument/2006/relationships/hyperlink" Target="https://www.vnmhydraulic.com/proportional-controls.html" TargetMode="External"/><Relationship Id="rId41" Type="http://schemas.openxmlformats.org/officeDocument/2006/relationships/hyperlink" Target="https://www.solenoidvalve.cn/Proportional-Solenoid-Valve-pl3865459.html" TargetMode="External"/><Relationship Id="rId42" Type="http://schemas.openxmlformats.org/officeDocument/2006/relationships/hyperlink" Target="https://www.festo.com/il/en/a/8074538/" TargetMode="External"/><Relationship Id="rId43" Type="http://schemas.openxmlformats.org/officeDocument/2006/relationships/hyperlink" Target="https://www.boschrexroth.com/en/us/connected-hydraulics/products/obed/" TargetMode="External"/><Relationship Id="rId44" Type="http://schemas.openxmlformats.org/officeDocument/2006/relationships/hyperlink" Target="https://www.danfoss.com/en/products/dps/hydraulic-valves/industrial-valves/proportional-valve-electronics/" TargetMode="External"/><Relationship Id="rId45" Type="http://schemas.openxmlformats.org/officeDocument/2006/relationships/hyperlink" Target="https://www.moog.com/products/servovalves-servo-proportional-valves/industrial.html" TargetMode="External"/><Relationship Id="rId46" Type="http://schemas.openxmlformats.org/officeDocument/2006/relationships/hyperlink" Target="https://www.norgren.com/en-us/products/valves/proportional-valves" TargetMode="External"/><Relationship Id="rId47" Type="http://schemas.openxmlformats.org/officeDocument/2006/relationships/hyperlink" Target="https://www.yuken.co.jp/english/product/" TargetMode="External"/><Relationship Id="rId48" Type="http://schemas.openxmlformats.org/officeDocument/2006/relationships/hyperlink" Target="https://www.nachi-fujikoshi.co.jp/eng/yua/" TargetMode="External"/><Relationship Id="rId49" Type="http://schemas.openxmlformats.org/officeDocument/2006/relationships/hyperlink" Target="https://global.kawasaki.com/en/industrial_equipment/hydraulic/" TargetMode="External"/><Relationship Id="rId50" Type="http://schemas.openxmlformats.org/officeDocument/2006/relationships/hyperlink" Target="https://www.airtacs.com/collections/x-ppv" TargetMode="External"/><Relationship Id="rId51" Type="http://schemas.openxmlformats.org/officeDocument/2006/relationships/hyperlink" Target="https://en.kdgfgs.com/product/28.html" TargetMode="External"/><Relationship Id="rId52" Type="http://schemas.openxmlformats.org/officeDocument/2006/relationships/hyperlink" Target="https://www.azbil.com/products/factory/factory-product/field-instruments/control-valves/" TargetMode="External"/><Relationship Id="rId53" Type="http://schemas.openxmlformats.org/officeDocument/2006/relationships/hyperlink" Target="https://blog.daara.co.kr/bbtech" TargetMode="External"/><Relationship Id="rId54" Type="http://schemas.openxmlformats.org/officeDocument/2006/relationships/hyperlink" Target="https://www.gobizkorea.com/" TargetMode="External"/><Relationship Id="rId55" Type="http://schemas.openxmlformats.org/officeDocument/2006/relationships/hyperlink" Target="https://www.emc-machinery.com/" TargetMode="External"/><Relationship Id="rId56" Type="http://schemas.openxmlformats.org/officeDocument/2006/relationships/hyperlink" Target="https://www.fujikin.co.jp/en/" TargetMode="External"/><Relationship Id="rId57" Type="http://schemas.openxmlformats.org/officeDocument/2006/relationships/hyperlink" Target="https://narayanmachinery.com/brands/janatics/ppr-series" TargetMode="External"/><Relationship Id="rId58" Type="http://schemas.openxmlformats.org/officeDocument/2006/relationships/hyperlink" Target="https://www.mindman.com.tw/product-MAER300.html" TargetMode="External"/><Relationship Id="rId59" Type="http://schemas.openxmlformats.org/officeDocument/2006/relationships/hyperlink" Target="https://rotexautomation.com/ProductCatalogue/solenoid-valves/" TargetMode="External"/><Relationship Id="rId60" Type="http://schemas.openxmlformats.org/officeDocument/2006/relationships/hyperlink" Target="https://www.gobizkorea.com/user/goods/frontGoodsDetail.do?goods_no=GS2022082015958" TargetMode="External"/><Relationship Id="rId61" Type="http://schemas.openxmlformats.org/officeDocument/2006/relationships/hyperlink" Target="https://www.tissin.co.kr/" TargetMode="External"/><Relationship Id="rId62" Type="http://schemas.openxmlformats.org/officeDocument/2006/relationships/hyperlink" Target="https://www.tokyokeiki.jp/e/products/hyd/" TargetMode="External"/><Relationship Id="rId63" Type="http://schemas.openxmlformats.org/officeDocument/2006/relationships/hyperlink" Target="https://www.uflowvalve.com/products" TargetMode="External"/><Relationship Id="rId64" Type="http://schemas.openxmlformats.org/officeDocument/2006/relationships/hyperlink" Target="https://www.airaindia.com/control-valve/" TargetMode="External"/><Relationship Id="rId65" Type="http://schemas.openxmlformats.org/officeDocument/2006/relationships/hyperlink" Target="https://www.airmaxindia.com/3-2-way-direct-acting-solenoid-valve/" TargetMode="External"/><Relationship Id="rId66" Type="http://schemas.openxmlformats.org/officeDocument/2006/relationships/hyperlink" Target="https://avconcontrols.com/product/311b-direct-acting-type/" TargetMode="External"/><Relationship Id="rId67" Type="http://schemas.openxmlformats.org/officeDocument/2006/relationships/hyperlink" Target="https://fluidtecq.com/products" TargetMode="External"/><Relationship Id="rId68" Type="http://schemas.openxmlformats.org/officeDocument/2006/relationships/hyperlink" Target="https://www.ginice.co.kr/" TargetMode="External"/><Relationship Id="rId69" Type="http://schemas.openxmlformats.org/officeDocument/2006/relationships/hyperlink" Target="https://www.hydaxindia.com/products/hydraulics" TargetMode="External"/><Relationship Id="rId70" Type="http://schemas.openxmlformats.org/officeDocument/2006/relationships/hyperlink" Target="https://www.hydroline.com/product.html" TargetMode="External"/><Relationship Id="rId71" Type="http://schemas.openxmlformats.org/officeDocument/2006/relationships/hyperlink" Target="https://www.proval.co.kr/" TargetMode="External"/><Relationship Id="rId72" Type="http://schemas.openxmlformats.org/officeDocument/2006/relationships/hyperlink" Target="https://www.saginomiya.co.jp/eng/" TargetMode="External"/><Relationship Id="rId73" Type="http://schemas.openxmlformats.org/officeDocument/2006/relationships/hyperlink" Target="https://spacpneumatic.com/gy-series/" TargetMode="External"/><Relationship Id="rId74" Type="http://schemas.openxmlformats.org/officeDocument/2006/relationships/hyperlink" Target="https://www.valcon.co.kr/" TargetMode="External"/><Relationship Id="rId75" Type="http://schemas.openxmlformats.org/officeDocument/2006/relationships/hyperlink" Target="https://www.ypc.co.kr/" TargetMode="External"/><Relationship Id="rId76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st.com/en/power-management/iso808a.html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www.st.com/en/power-management/iso808a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C15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24"/>
    <col collapsed="false" customWidth="true" hidden="false" outlineLevel="0" max="3" min="3" style="1" width="35"/>
    <col collapsed="false" customWidth="true" hidden="false" outlineLevel="0" max="4" min="4" style="1" width="23"/>
    <col collapsed="false" customWidth="true" hidden="false" outlineLevel="0" max="5" min="5" style="1" width="24"/>
    <col collapsed="false" customWidth="true" hidden="false" outlineLevel="0" max="6" min="6" style="1" width="44"/>
    <col collapsed="false" customWidth="true" hidden="false" outlineLevel="0" max="7" min="7" style="1" width="23"/>
    <col collapsed="false" customWidth="true" hidden="false" outlineLevel="0" max="8" min="8" style="1" width="16"/>
    <col collapsed="false" customWidth="true" hidden="false" outlineLevel="0" max="9" min="9" style="1" width="17"/>
    <col collapsed="false" customWidth="true" hidden="false" outlineLevel="0" max="10" min="10" style="1" width="20"/>
    <col collapsed="false" customWidth="true" hidden="false" outlineLevel="0" max="12" min="11" style="1" width="17"/>
    <col collapsed="false" customWidth="true" hidden="false" outlineLevel="0" max="13" min="13" style="1" width="24"/>
    <col collapsed="false" customWidth="true" hidden="false" outlineLevel="0" max="14" min="14" style="1" width="43"/>
    <col collapsed="false" customWidth="true" hidden="false" outlineLevel="0" max="15" min="15" style="1" width="62"/>
    <col collapsed="false" customWidth="true" hidden="false" outlineLevel="0" max="16" min="16" style="1" width="48"/>
    <col collapsed="false" customWidth="true" hidden="false" outlineLevel="0" max="17" min="17" style="1" width="39"/>
    <col collapsed="false" customWidth="true" hidden="false" outlineLevel="0" max="18" min="18" style="0" width="28"/>
    <col collapsed="false" customWidth="true" hidden="false" outlineLevel="0" max="20" min="19" style="0" width="14"/>
    <col collapsed="false" customWidth="true" hidden="false" outlineLevel="0" max="21" min="21" style="0" width="17"/>
    <col collapsed="false" customWidth="true" hidden="false" outlineLevel="0" max="22" min="22" style="0" width="28"/>
    <col collapsed="false" customWidth="true" hidden="false" outlineLevel="0" max="23" min="23" style="0" width="34"/>
    <col collapsed="false" customWidth="true" hidden="false" outlineLevel="0" max="24" min="24" style="0" width="20"/>
    <col collapsed="false" customWidth="true" hidden="false" outlineLevel="0" max="26" min="25" style="0" width="17"/>
    <col collapsed="false" customWidth="true" hidden="false" outlineLevel="0" max="27" min="27" style="0" width="23"/>
    <col collapsed="false" customWidth="true" hidden="false" outlineLevel="0" max="28" min="28" style="0" width="43"/>
    <col collapsed="false" customWidth="true" hidden="false" outlineLevel="0" max="29" min="29" style="0" width="55"/>
  </cols>
  <sheetData>
    <row r="1" customFormat="false" ht="25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customFormat="false" ht="45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4" customFormat="false" ht="57.7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  <c r="W4" s="5" t="s">
        <v>24</v>
      </c>
      <c r="X4" s="5" t="s">
        <v>25</v>
      </c>
      <c r="Y4" s="5" t="s">
        <v>26</v>
      </c>
      <c r="Z4" s="5" t="s">
        <v>27</v>
      </c>
      <c r="AA4" s="5" t="s">
        <v>28</v>
      </c>
      <c r="AB4" s="5" t="s">
        <v>29</v>
      </c>
      <c r="AC4" s="5" t="s">
        <v>30</v>
      </c>
    </row>
    <row r="5" customFormat="false" ht="26.25" hidden="false" customHeight="true" outlineLevel="0" collapsed="false">
      <c r="A5" s="6" t="n">
        <v>1</v>
      </c>
      <c r="B5" s="7" t="s">
        <v>31</v>
      </c>
      <c r="C5" s="7" t="s">
        <v>32</v>
      </c>
      <c r="D5" s="7" t="s">
        <v>33</v>
      </c>
      <c r="E5" s="7" t="s">
        <v>34</v>
      </c>
      <c r="F5" s="7" t="s">
        <v>35</v>
      </c>
      <c r="G5" s="7" t="s">
        <v>36</v>
      </c>
      <c r="H5" s="7" t="s">
        <v>37</v>
      </c>
      <c r="I5" s="7" t="n">
        <v>24</v>
      </c>
      <c r="J5" s="7" t="n">
        <v>420</v>
      </c>
      <c r="K5" s="7" t="n">
        <v>9</v>
      </c>
      <c r="L5" s="8" t="n">
        <f aca="false">IF(J5&lt;&gt;"",J5/1000,IF(AND(K5&lt;&gt;"",I5&lt;&gt;""),K5/I5,""))</f>
        <v>0.42</v>
      </c>
      <c r="M5" s="9" t="s">
        <v>38</v>
      </c>
      <c r="N5" s="7" t="s">
        <v>39</v>
      </c>
      <c r="O5" s="10" t="s">
        <v>40</v>
      </c>
      <c r="P5" s="11" t="s">
        <v>41</v>
      </c>
      <c r="Q5" s="7" t="s">
        <v>42</v>
      </c>
      <c r="R5" s="12" t="s">
        <v>43</v>
      </c>
      <c r="S5" s="12" t="n">
        <v>300</v>
      </c>
      <c r="T5" s="12" t="n">
        <v>400</v>
      </c>
      <c r="U5" s="12" t="n">
        <v>350</v>
      </c>
      <c r="V5" s="12" t="s">
        <v>44</v>
      </c>
      <c r="W5" s="13" t="s">
        <v>45</v>
      </c>
      <c r="X5" s="12" t="s">
        <v>46</v>
      </c>
      <c r="Y5" s="14" t="n">
        <f aca="false">IF(U5="","",U5*0.0022)</f>
        <v>0.77</v>
      </c>
      <c r="Z5" s="14" t="n">
        <f aca="false">IF(U5="","",U5*0.00515)</f>
        <v>1.8025</v>
      </c>
      <c r="AA5" s="12" t="s">
        <v>47</v>
      </c>
      <c r="AB5" s="15"/>
      <c r="AC5" s="15"/>
    </row>
    <row r="6" customFormat="false" ht="26.25" hidden="false" customHeight="true" outlineLevel="0" collapsed="false">
      <c r="A6" s="6" t="n">
        <v>2</v>
      </c>
      <c r="B6" s="7" t="s">
        <v>31</v>
      </c>
      <c r="C6" s="7" t="s">
        <v>48</v>
      </c>
      <c r="D6" s="7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n">
        <v>24</v>
      </c>
      <c r="J6" s="7" t="n">
        <v>420</v>
      </c>
      <c r="K6" s="7" t="n">
        <v>9</v>
      </c>
      <c r="L6" s="8" t="n">
        <f aca="false">IF(J6&lt;&gt;"",J6/1000,IF(AND(K6&lt;&gt;"",I6&lt;&gt;""),K6/I6,""))</f>
        <v>0.42</v>
      </c>
      <c r="M6" s="9" t="s">
        <v>38</v>
      </c>
      <c r="N6" s="7" t="s">
        <v>39</v>
      </c>
      <c r="O6" s="10" t="s">
        <v>40</v>
      </c>
      <c r="P6" s="11" t="s">
        <v>49</v>
      </c>
      <c r="Q6" s="7" t="s">
        <v>42</v>
      </c>
      <c r="R6" s="12" t="s">
        <v>43</v>
      </c>
      <c r="S6" s="12" t="n">
        <v>300</v>
      </c>
      <c r="T6" s="12" t="n">
        <v>400</v>
      </c>
      <c r="U6" s="12" t="n">
        <v>350</v>
      </c>
      <c r="V6" s="12" t="s">
        <v>44</v>
      </c>
      <c r="W6" s="13" t="s">
        <v>45</v>
      </c>
      <c r="X6" s="12" t="s">
        <v>46</v>
      </c>
      <c r="Y6" s="14" t="n">
        <f aca="false">IF(U6="","",U6*0.0022)</f>
        <v>0.77</v>
      </c>
      <c r="Z6" s="14" t="n">
        <f aca="false">IF(U6="","",U6*0.00515)</f>
        <v>1.8025</v>
      </c>
      <c r="AA6" s="12" t="s">
        <v>47</v>
      </c>
      <c r="AB6" s="15"/>
      <c r="AC6" s="15"/>
    </row>
    <row r="7" customFormat="false" ht="26.25" hidden="false" customHeight="true" outlineLevel="0" collapsed="false">
      <c r="A7" s="6" t="n">
        <v>3</v>
      </c>
      <c r="B7" s="7" t="s">
        <v>31</v>
      </c>
      <c r="C7" s="7" t="s">
        <v>50</v>
      </c>
      <c r="D7" s="7" t="s">
        <v>33</v>
      </c>
      <c r="E7" s="7" t="s">
        <v>34</v>
      </c>
      <c r="F7" s="7" t="s">
        <v>35</v>
      </c>
      <c r="G7" s="7" t="s">
        <v>36</v>
      </c>
      <c r="H7" s="7" t="s">
        <v>51</v>
      </c>
      <c r="I7" s="7" t="n">
        <v>24</v>
      </c>
      <c r="J7" s="7" t="n">
        <v>420</v>
      </c>
      <c r="K7" s="7" t="n">
        <v>9</v>
      </c>
      <c r="L7" s="8" t="n">
        <f aca="false">IF(J7&lt;&gt;"",J7/1000,IF(AND(K7&lt;&gt;"",I7&lt;&gt;""),K7/I7,""))</f>
        <v>0.42</v>
      </c>
      <c r="M7" s="9" t="s">
        <v>38</v>
      </c>
      <c r="N7" s="7" t="s">
        <v>39</v>
      </c>
      <c r="O7" s="10" t="s">
        <v>40</v>
      </c>
      <c r="P7" s="11" t="s">
        <v>52</v>
      </c>
      <c r="Q7" s="7" t="s">
        <v>42</v>
      </c>
      <c r="R7" s="12" t="s">
        <v>43</v>
      </c>
      <c r="S7" s="12" t="n">
        <v>300</v>
      </c>
      <c r="T7" s="12" t="n">
        <v>400</v>
      </c>
      <c r="U7" s="12" t="n">
        <v>350</v>
      </c>
      <c r="V7" s="12" t="s">
        <v>44</v>
      </c>
      <c r="W7" s="13" t="s">
        <v>45</v>
      </c>
      <c r="X7" s="12" t="s">
        <v>46</v>
      </c>
      <c r="Y7" s="14" t="n">
        <f aca="false">IF(U7="","",U7*0.0022)</f>
        <v>0.77</v>
      </c>
      <c r="Z7" s="14" t="n">
        <f aca="false">IF(U7="","",U7*0.00515)</f>
        <v>1.8025</v>
      </c>
      <c r="AA7" s="12" t="s">
        <v>47</v>
      </c>
      <c r="AB7" s="15"/>
      <c r="AC7" s="15"/>
    </row>
    <row r="8" customFormat="false" ht="26.25" hidden="false" customHeight="true" outlineLevel="0" collapsed="false">
      <c r="A8" s="6" t="n">
        <v>4</v>
      </c>
      <c r="B8" s="7" t="s">
        <v>31</v>
      </c>
      <c r="C8" s="7" t="s">
        <v>53</v>
      </c>
      <c r="D8" s="7" t="s">
        <v>33</v>
      </c>
      <c r="E8" s="7" t="s">
        <v>34</v>
      </c>
      <c r="F8" s="7" t="s">
        <v>35</v>
      </c>
      <c r="G8" s="7" t="s">
        <v>36</v>
      </c>
      <c r="H8" s="7" t="s">
        <v>51</v>
      </c>
      <c r="I8" s="7" t="n">
        <v>24</v>
      </c>
      <c r="J8" s="7" t="n">
        <v>420</v>
      </c>
      <c r="K8" s="7" t="n">
        <v>9</v>
      </c>
      <c r="L8" s="8" t="n">
        <f aca="false">IF(J8&lt;&gt;"",J8/1000,IF(AND(K8&lt;&gt;"",I8&lt;&gt;""),K8/I8,""))</f>
        <v>0.42</v>
      </c>
      <c r="M8" s="9" t="s">
        <v>38</v>
      </c>
      <c r="N8" s="7" t="s">
        <v>39</v>
      </c>
      <c r="O8" s="10" t="s">
        <v>40</v>
      </c>
      <c r="P8" s="11" t="s">
        <v>54</v>
      </c>
      <c r="Q8" s="7" t="s">
        <v>42</v>
      </c>
      <c r="R8" s="12" t="s">
        <v>43</v>
      </c>
      <c r="S8" s="12" t="n">
        <v>300</v>
      </c>
      <c r="T8" s="12" t="n">
        <v>400</v>
      </c>
      <c r="U8" s="12" t="n">
        <v>350</v>
      </c>
      <c r="V8" s="12" t="s">
        <v>44</v>
      </c>
      <c r="W8" s="13" t="s">
        <v>45</v>
      </c>
      <c r="X8" s="12" t="s">
        <v>46</v>
      </c>
      <c r="Y8" s="14" t="n">
        <f aca="false">IF(U8="","",U8*0.0022)</f>
        <v>0.77</v>
      </c>
      <c r="Z8" s="14" t="n">
        <f aca="false">IF(U8="","",U8*0.00515)</f>
        <v>1.8025</v>
      </c>
      <c r="AA8" s="12" t="s">
        <v>47</v>
      </c>
      <c r="AB8" s="15"/>
      <c r="AC8" s="15"/>
    </row>
    <row r="9" customFormat="false" ht="26.25" hidden="false" customHeight="true" outlineLevel="0" collapsed="false">
      <c r="A9" s="6" t="n">
        <v>5</v>
      </c>
      <c r="B9" s="7" t="s">
        <v>31</v>
      </c>
      <c r="C9" s="7" t="s">
        <v>55</v>
      </c>
      <c r="D9" s="7" t="s">
        <v>33</v>
      </c>
      <c r="E9" s="7" t="s">
        <v>34</v>
      </c>
      <c r="F9" s="7" t="s">
        <v>35</v>
      </c>
      <c r="G9" s="7" t="s">
        <v>36</v>
      </c>
      <c r="H9" s="7" t="s">
        <v>56</v>
      </c>
      <c r="I9" s="7" t="n">
        <v>24</v>
      </c>
      <c r="J9" s="7" t="n">
        <v>420</v>
      </c>
      <c r="K9" s="7" t="n">
        <v>9</v>
      </c>
      <c r="L9" s="8" t="n">
        <f aca="false">IF(J9&lt;&gt;"",J9/1000,IF(AND(K9&lt;&gt;"",I9&lt;&gt;""),K9/I9,""))</f>
        <v>0.42</v>
      </c>
      <c r="M9" s="9" t="s">
        <v>38</v>
      </c>
      <c r="N9" s="7" t="s">
        <v>39</v>
      </c>
      <c r="O9" s="10" t="s">
        <v>40</v>
      </c>
      <c r="P9" s="11" t="s">
        <v>57</v>
      </c>
      <c r="Q9" s="7" t="s">
        <v>42</v>
      </c>
      <c r="R9" s="12" t="s">
        <v>43</v>
      </c>
      <c r="S9" s="12" t="n">
        <v>300</v>
      </c>
      <c r="T9" s="12" t="n">
        <v>400</v>
      </c>
      <c r="U9" s="12" t="n">
        <v>350</v>
      </c>
      <c r="V9" s="12" t="s">
        <v>44</v>
      </c>
      <c r="W9" s="13" t="s">
        <v>45</v>
      </c>
      <c r="X9" s="12" t="s">
        <v>46</v>
      </c>
      <c r="Y9" s="14" t="n">
        <f aca="false">IF(U9="","",U9*0.0022)</f>
        <v>0.77</v>
      </c>
      <c r="Z9" s="14" t="n">
        <f aca="false">IF(U9="","",U9*0.00515)</f>
        <v>1.8025</v>
      </c>
      <c r="AA9" s="12" t="s">
        <v>47</v>
      </c>
      <c r="AB9" s="15"/>
      <c r="AC9" s="15"/>
    </row>
    <row r="10" customFormat="false" ht="26.25" hidden="false" customHeight="true" outlineLevel="0" collapsed="false">
      <c r="A10" s="6" t="n">
        <v>6</v>
      </c>
      <c r="B10" s="7" t="s">
        <v>31</v>
      </c>
      <c r="C10" s="7" t="s">
        <v>58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56</v>
      </c>
      <c r="I10" s="7" t="n">
        <v>24</v>
      </c>
      <c r="J10" s="7" t="n">
        <v>420</v>
      </c>
      <c r="K10" s="7" t="n">
        <v>9</v>
      </c>
      <c r="L10" s="8" t="n">
        <f aca="false">IF(J10&lt;&gt;"",J10/1000,IF(AND(K10&lt;&gt;"",I10&lt;&gt;""),K10/I10,""))</f>
        <v>0.42</v>
      </c>
      <c r="M10" s="9" t="s">
        <v>38</v>
      </c>
      <c r="N10" s="7" t="s">
        <v>39</v>
      </c>
      <c r="O10" s="10" t="s">
        <v>40</v>
      </c>
      <c r="P10" s="11" t="s">
        <v>59</v>
      </c>
      <c r="Q10" s="7" t="s">
        <v>42</v>
      </c>
      <c r="R10" s="12" t="s">
        <v>43</v>
      </c>
      <c r="S10" s="12" t="n">
        <v>300</v>
      </c>
      <c r="T10" s="12" t="n">
        <v>400</v>
      </c>
      <c r="U10" s="12" t="n">
        <v>350</v>
      </c>
      <c r="V10" s="12" t="s">
        <v>44</v>
      </c>
      <c r="W10" s="13" t="s">
        <v>45</v>
      </c>
      <c r="X10" s="12" t="s">
        <v>46</v>
      </c>
      <c r="Y10" s="14" t="n">
        <f aca="false">IF(U10="","",U10*0.0022)</f>
        <v>0.77</v>
      </c>
      <c r="Z10" s="14" t="n">
        <f aca="false">IF(U10="","",U10*0.00515)</f>
        <v>1.8025</v>
      </c>
      <c r="AA10" s="12" t="s">
        <v>47</v>
      </c>
      <c r="AB10" s="15"/>
      <c r="AC10" s="15"/>
    </row>
    <row r="11" customFormat="false" ht="26.25" hidden="false" customHeight="true" outlineLevel="0" collapsed="false">
      <c r="A11" s="6" t="n">
        <v>7</v>
      </c>
      <c r="B11" s="7" t="s">
        <v>31</v>
      </c>
      <c r="C11" s="7" t="s">
        <v>60</v>
      </c>
      <c r="D11" s="7" t="s">
        <v>33</v>
      </c>
      <c r="E11" s="7" t="s">
        <v>34</v>
      </c>
      <c r="F11" s="7" t="s">
        <v>35</v>
      </c>
      <c r="G11" s="7" t="s">
        <v>36</v>
      </c>
      <c r="H11" s="7" t="s">
        <v>61</v>
      </c>
      <c r="I11" s="7" t="n">
        <v>24</v>
      </c>
      <c r="J11" s="7" t="n">
        <v>420</v>
      </c>
      <c r="K11" s="7" t="n">
        <v>9</v>
      </c>
      <c r="L11" s="8" t="n">
        <f aca="false">IF(J11&lt;&gt;"",J11/1000,IF(AND(K11&lt;&gt;"",I11&lt;&gt;""),K11/I11,""))</f>
        <v>0.42</v>
      </c>
      <c r="M11" s="9" t="s">
        <v>38</v>
      </c>
      <c r="N11" s="7" t="s">
        <v>39</v>
      </c>
      <c r="O11" s="10" t="s">
        <v>40</v>
      </c>
      <c r="P11" s="11" t="s">
        <v>62</v>
      </c>
      <c r="Q11" s="7" t="s">
        <v>42</v>
      </c>
      <c r="R11" s="12" t="s">
        <v>43</v>
      </c>
      <c r="S11" s="12" t="n">
        <v>300</v>
      </c>
      <c r="T11" s="12" t="n">
        <v>400</v>
      </c>
      <c r="U11" s="12" t="n">
        <v>350</v>
      </c>
      <c r="V11" s="12" t="s">
        <v>44</v>
      </c>
      <c r="W11" s="13" t="s">
        <v>45</v>
      </c>
      <c r="X11" s="12" t="s">
        <v>46</v>
      </c>
      <c r="Y11" s="14" t="n">
        <f aca="false">IF(U11="","",U11*0.0022)</f>
        <v>0.77</v>
      </c>
      <c r="Z11" s="14" t="n">
        <f aca="false">IF(U11="","",U11*0.00515)</f>
        <v>1.8025</v>
      </c>
      <c r="AA11" s="12" t="s">
        <v>47</v>
      </c>
      <c r="AB11" s="15"/>
      <c r="AC11" s="15"/>
    </row>
    <row r="12" customFormat="false" ht="26.25" hidden="false" customHeight="true" outlineLevel="0" collapsed="false">
      <c r="A12" s="6" t="n">
        <v>8</v>
      </c>
      <c r="B12" s="7" t="s">
        <v>31</v>
      </c>
      <c r="C12" s="7" t="s">
        <v>63</v>
      </c>
      <c r="D12" s="7" t="s">
        <v>33</v>
      </c>
      <c r="E12" s="7" t="s">
        <v>34</v>
      </c>
      <c r="F12" s="7" t="s">
        <v>35</v>
      </c>
      <c r="G12" s="7" t="s">
        <v>36</v>
      </c>
      <c r="H12" s="7" t="s">
        <v>61</v>
      </c>
      <c r="I12" s="7" t="n">
        <v>24</v>
      </c>
      <c r="J12" s="7" t="n">
        <v>420</v>
      </c>
      <c r="K12" s="7" t="n">
        <v>9</v>
      </c>
      <c r="L12" s="8" t="n">
        <f aca="false">IF(J12&lt;&gt;"",J12/1000,IF(AND(K12&lt;&gt;"",I12&lt;&gt;""),K12/I12,""))</f>
        <v>0.42</v>
      </c>
      <c r="M12" s="9" t="s">
        <v>38</v>
      </c>
      <c r="N12" s="7" t="s">
        <v>39</v>
      </c>
      <c r="O12" s="10" t="s">
        <v>40</v>
      </c>
      <c r="P12" s="11" t="s">
        <v>64</v>
      </c>
      <c r="Q12" s="7" t="s">
        <v>42</v>
      </c>
      <c r="R12" s="12" t="s">
        <v>43</v>
      </c>
      <c r="S12" s="12" t="n">
        <v>300</v>
      </c>
      <c r="T12" s="12" t="n">
        <v>400</v>
      </c>
      <c r="U12" s="12" t="n">
        <v>350</v>
      </c>
      <c r="V12" s="12" t="s">
        <v>44</v>
      </c>
      <c r="W12" s="13" t="s">
        <v>45</v>
      </c>
      <c r="X12" s="12" t="s">
        <v>46</v>
      </c>
      <c r="Y12" s="14" t="n">
        <f aca="false">IF(U12="","",U12*0.0022)</f>
        <v>0.77</v>
      </c>
      <c r="Z12" s="14" t="n">
        <f aca="false">IF(U12="","",U12*0.00515)</f>
        <v>1.8025</v>
      </c>
      <c r="AA12" s="12" t="s">
        <v>47</v>
      </c>
      <c r="AB12" s="15"/>
      <c r="AC12" s="15"/>
    </row>
    <row r="13" customFormat="false" ht="26.25" hidden="false" customHeight="true" outlineLevel="0" collapsed="false">
      <c r="A13" s="6" t="n">
        <v>9</v>
      </c>
      <c r="B13" s="7" t="s">
        <v>31</v>
      </c>
      <c r="C13" s="7" t="s">
        <v>65</v>
      </c>
      <c r="D13" s="7" t="s">
        <v>33</v>
      </c>
      <c r="E13" s="7" t="s">
        <v>34</v>
      </c>
      <c r="F13" s="7" t="s">
        <v>35</v>
      </c>
      <c r="G13" s="7" t="s">
        <v>66</v>
      </c>
      <c r="H13" s="7" t="s">
        <v>61</v>
      </c>
      <c r="I13" s="7" t="n">
        <v>24</v>
      </c>
      <c r="J13" s="7" t="n">
        <v>420</v>
      </c>
      <c r="K13" s="7" t="n">
        <v>9</v>
      </c>
      <c r="L13" s="8" t="n">
        <f aca="false">IF(J13&lt;&gt;"",J13/1000,IF(AND(K13&lt;&gt;"",I13&lt;&gt;""),K13/I13,""))</f>
        <v>0.42</v>
      </c>
      <c r="M13" s="9" t="s">
        <v>38</v>
      </c>
      <c r="N13" s="7" t="s">
        <v>39</v>
      </c>
      <c r="O13" s="10" t="s">
        <v>40</v>
      </c>
      <c r="P13" s="11" t="s">
        <v>67</v>
      </c>
      <c r="Q13" s="7" t="s">
        <v>42</v>
      </c>
      <c r="R13" s="12" t="s">
        <v>43</v>
      </c>
      <c r="S13" s="12" t="n">
        <v>300</v>
      </c>
      <c r="T13" s="12" t="n">
        <v>400</v>
      </c>
      <c r="U13" s="12" t="n">
        <v>350</v>
      </c>
      <c r="V13" s="12" t="s">
        <v>44</v>
      </c>
      <c r="W13" s="13" t="s">
        <v>45</v>
      </c>
      <c r="X13" s="12" t="s">
        <v>46</v>
      </c>
      <c r="Y13" s="14" t="n">
        <f aca="false">IF(U13="","",U13*0.0022)</f>
        <v>0.77</v>
      </c>
      <c r="Z13" s="14" t="n">
        <f aca="false">IF(U13="","",U13*0.00515)</f>
        <v>1.8025</v>
      </c>
      <c r="AA13" s="12" t="s">
        <v>47</v>
      </c>
      <c r="AB13" s="15"/>
      <c r="AC13" s="15"/>
    </row>
    <row r="14" customFormat="false" ht="26.25" hidden="false" customHeight="true" outlineLevel="0" collapsed="false">
      <c r="A14" s="6" t="n">
        <v>10</v>
      </c>
      <c r="B14" s="7" t="s">
        <v>31</v>
      </c>
      <c r="C14" s="7" t="s">
        <v>68</v>
      </c>
      <c r="D14" s="7" t="s">
        <v>33</v>
      </c>
      <c r="E14" s="7" t="s">
        <v>34</v>
      </c>
      <c r="F14" s="7" t="s">
        <v>35</v>
      </c>
      <c r="G14" s="7" t="s">
        <v>66</v>
      </c>
      <c r="H14" s="7" t="s">
        <v>61</v>
      </c>
      <c r="I14" s="7" t="n">
        <v>24</v>
      </c>
      <c r="J14" s="7" t="n">
        <v>420</v>
      </c>
      <c r="K14" s="7" t="n">
        <v>9</v>
      </c>
      <c r="L14" s="8" t="n">
        <f aca="false">IF(J14&lt;&gt;"",J14/1000,IF(AND(K14&lt;&gt;"",I14&lt;&gt;""),K14/I14,""))</f>
        <v>0.42</v>
      </c>
      <c r="M14" s="9" t="s">
        <v>38</v>
      </c>
      <c r="N14" s="7" t="s">
        <v>39</v>
      </c>
      <c r="O14" s="10" t="s">
        <v>40</v>
      </c>
      <c r="P14" s="11" t="s">
        <v>69</v>
      </c>
      <c r="Q14" s="7" t="s">
        <v>42</v>
      </c>
      <c r="R14" s="12" t="s">
        <v>43</v>
      </c>
      <c r="S14" s="12" t="n">
        <v>300</v>
      </c>
      <c r="T14" s="12" t="n">
        <v>400</v>
      </c>
      <c r="U14" s="12" t="n">
        <v>350</v>
      </c>
      <c r="V14" s="12" t="s">
        <v>44</v>
      </c>
      <c r="W14" s="13" t="s">
        <v>45</v>
      </c>
      <c r="X14" s="12" t="s">
        <v>46</v>
      </c>
      <c r="Y14" s="14" t="n">
        <f aca="false">IF(U14="","",U14*0.0022)</f>
        <v>0.77</v>
      </c>
      <c r="Z14" s="14" t="n">
        <f aca="false">IF(U14="","",U14*0.00515)</f>
        <v>1.8025</v>
      </c>
      <c r="AA14" s="12" t="s">
        <v>47</v>
      </c>
      <c r="AB14" s="15"/>
      <c r="AC14" s="15"/>
    </row>
    <row r="15" customFormat="false" ht="26.25" hidden="false" customHeight="true" outlineLevel="0" collapsed="false">
      <c r="A15" s="6" t="n">
        <v>11</v>
      </c>
      <c r="B15" s="7" t="s">
        <v>31</v>
      </c>
      <c r="C15" s="7" t="s">
        <v>70</v>
      </c>
      <c r="D15" s="7" t="s">
        <v>33</v>
      </c>
      <c r="E15" s="7" t="s">
        <v>34</v>
      </c>
      <c r="F15" s="7" t="s">
        <v>35</v>
      </c>
      <c r="G15" s="7" t="s">
        <v>66</v>
      </c>
      <c r="H15" s="7" t="s">
        <v>71</v>
      </c>
      <c r="I15" s="7" t="n">
        <v>24</v>
      </c>
      <c r="J15" s="7" t="n">
        <v>420</v>
      </c>
      <c r="K15" s="7" t="n">
        <v>9</v>
      </c>
      <c r="L15" s="8" t="n">
        <f aca="false">IF(J15&lt;&gt;"",J15/1000,IF(AND(K15&lt;&gt;"",I15&lt;&gt;""),K15/I15,""))</f>
        <v>0.42</v>
      </c>
      <c r="M15" s="9" t="s">
        <v>38</v>
      </c>
      <c r="N15" s="7" t="s">
        <v>39</v>
      </c>
      <c r="O15" s="10" t="s">
        <v>40</v>
      </c>
      <c r="P15" s="11" t="s">
        <v>72</v>
      </c>
      <c r="Q15" s="7" t="s">
        <v>42</v>
      </c>
      <c r="R15" s="12" t="s">
        <v>43</v>
      </c>
      <c r="S15" s="12" t="n">
        <v>300</v>
      </c>
      <c r="T15" s="12" t="n">
        <v>400</v>
      </c>
      <c r="U15" s="12" t="n">
        <v>350</v>
      </c>
      <c r="V15" s="12" t="s">
        <v>44</v>
      </c>
      <c r="W15" s="13" t="s">
        <v>45</v>
      </c>
      <c r="X15" s="12" t="s">
        <v>46</v>
      </c>
      <c r="Y15" s="14" t="n">
        <f aca="false">IF(U15="","",U15*0.0022)</f>
        <v>0.77</v>
      </c>
      <c r="Z15" s="14" t="n">
        <f aca="false">IF(U15="","",U15*0.00515)</f>
        <v>1.8025</v>
      </c>
      <c r="AA15" s="12" t="s">
        <v>47</v>
      </c>
      <c r="AB15" s="15"/>
      <c r="AC15" s="15"/>
    </row>
    <row r="16" customFormat="false" ht="26.25" hidden="false" customHeight="true" outlineLevel="0" collapsed="false">
      <c r="A16" s="6" t="n">
        <v>12</v>
      </c>
      <c r="B16" s="7" t="s">
        <v>31</v>
      </c>
      <c r="C16" s="7" t="s">
        <v>73</v>
      </c>
      <c r="D16" s="7" t="s">
        <v>33</v>
      </c>
      <c r="E16" s="7" t="s">
        <v>34</v>
      </c>
      <c r="F16" s="7" t="s">
        <v>35</v>
      </c>
      <c r="G16" s="7" t="s">
        <v>66</v>
      </c>
      <c r="H16" s="7" t="s">
        <v>71</v>
      </c>
      <c r="I16" s="7" t="n">
        <v>24</v>
      </c>
      <c r="J16" s="7" t="n">
        <v>420</v>
      </c>
      <c r="K16" s="7" t="n">
        <v>9</v>
      </c>
      <c r="L16" s="8" t="n">
        <f aca="false">IF(J16&lt;&gt;"",J16/1000,IF(AND(K16&lt;&gt;"",I16&lt;&gt;""),K16/I16,""))</f>
        <v>0.42</v>
      </c>
      <c r="M16" s="9" t="s">
        <v>38</v>
      </c>
      <c r="N16" s="7" t="s">
        <v>39</v>
      </c>
      <c r="O16" s="10" t="s">
        <v>40</v>
      </c>
      <c r="P16" s="11" t="s">
        <v>74</v>
      </c>
      <c r="Q16" s="7" t="s">
        <v>42</v>
      </c>
      <c r="R16" s="12" t="s">
        <v>43</v>
      </c>
      <c r="S16" s="12" t="n">
        <v>300</v>
      </c>
      <c r="T16" s="12" t="n">
        <v>400</v>
      </c>
      <c r="U16" s="12" t="n">
        <v>350</v>
      </c>
      <c r="V16" s="12" t="s">
        <v>44</v>
      </c>
      <c r="W16" s="13" t="s">
        <v>45</v>
      </c>
      <c r="X16" s="12" t="s">
        <v>46</v>
      </c>
      <c r="Y16" s="14" t="n">
        <f aca="false">IF(U16="","",U16*0.0022)</f>
        <v>0.77</v>
      </c>
      <c r="Z16" s="14" t="n">
        <f aca="false">IF(U16="","",U16*0.00515)</f>
        <v>1.8025</v>
      </c>
      <c r="AA16" s="12" t="s">
        <v>47</v>
      </c>
      <c r="AB16" s="15"/>
      <c r="AC16" s="15"/>
    </row>
    <row r="17" customFormat="false" ht="26.25" hidden="false" customHeight="true" outlineLevel="0" collapsed="false">
      <c r="A17" s="6" t="n">
        <v>13</v>
      </c>
      <c r="B17" s="7" t="s">
        <v>31</v>
      </c>
      <c r="C17" s="7" t="s">
        <v>75</v>
      </c>
      <c r="D17" s="7" t="s">
        <v>33</v>
      </c>
      <c r="E17" s="7" t="s">
        <v>34</v>
      </c>
      <c r="F17" s="7" t="s">
        <v>35</v>
      </c>
      <c r="G17" s="7" t="s">
        <v>66</v>
      </c>
      <c r="H17" s="7" t="s">
        <v>76</v>
      </c>
      <c r="I17" s="7" t="n">
        <v>24</v>
      </c>
      <c r="J17" s="7" t="n">
        <v>420</v>
      </c>
      <c r="K17" s="7" t="n">
        <v>9</v>
      </c>
      <c r="L17" s="8" t="n">
        <f aca="false">IF(J17&lt;&gt;"",J17/1000,IF(AND(K17&lt;&gt;"",I17&lt;&gt;""),K17/I17,""))</f>
        <v>0.42</v>
      </c>
      <c r="M17" s="9" t="s">
        <v>38</v>
      </c>
      <c r="N17" s="7" t="s">
        <v>39</v>
      </c>
      <c r="O17" s="10" t="s">
        <v>40</v>
      </c>
      <c r="P17" s="11" t="s">
        <v>77</v>
      </c>
      <c r="Q17" s="7" t="s">
        <v>42</v>
      </c>
      <c r="R17" s="12" t="s">
        <v>43</v>
      </c>
      <c r="S17" s="12" t="n">
        <v>300</v>
      </c>
      <c r="T17" s="12" t="n">
        <v>400</v>
      </c>
      <c r="U17" s="12" t="n">
        <v>350</v>
      </c>
      <c r="V17" s="12" t="s">
        <v>44</v>
      </c>
      <c r="W17" s="13" t="s">
        <v>45</v>
      </c>
      <c r="X17" s="12" t="s">
        <v>46</v>
      </c>
      <c r="Y17" s="14" t="n">
        <f aca="false">IF(U17="","",U17*0.0022)</f>
        <v>0.77</v>
      </c>
      <c r="Z17" s="14" t="n">
        <f aca="false">IF(U17="","",U17*0.00515)</f>
        <v>1.8025</v>
      </c>
      <c r="AA17" s="12" t="s">
        <v>47</v>
      </c>
      <c r="AB17" s="15"/>
      <c r="AC17" s="15"/>
    </row>
    <row r="18" customFormat="false" ht="26.25" hidden="false" customHeight="true" outlineLevel="0" collapsed="false">
      <c r="A18" s="6" t="n">
        <v>14</v>
      </c>
      <c r="B18" s="7" t="s">
        <v>31</v>
      </c>
      <c r="C18" s="7" t="s">
        <v>78</v>
      </c>
      <c r="D18" s="7" t="s">
        <v>33</v>
      </c>
      <c r="E18" s="7" t="s">
        <v>34</v>
      </c>
      <c r="F18" s="7" t="s">
        <v>35</v>
      </c>
      <c r="G18" s="7" t="s">
        <v>66</v>
      </c>
      <c r="H18" s="7" t="s">
        <v>76</v>
      </c>
      <c r="I18" s="7" t="n">
        <v>24</v>
      </c>
      <c r="J18" s="7" t="n">
        <v>420</v>
      </c>
      <c r="K18" s="7" t="n">
        <v>9</v>
      </c>
      <c r="L18" s="8" t="n">
        <f aca="false">IF(J18&lt;&gt;"",J18/1000,IF(AND(K18&lt;&gt;"",I18&lt;&gt;""),K18/I18,""))</f>
        <v>0.42</v>
      </c>
      <c r="M18" s="9" t="s">
        <v>38</v>
      </c>
      <c r="N18" s="7" t="s">
        <v>39</v>
      </c>
      <c r="O18" s="10" t="s">
        <v>40</v>
      </c>
      <c r="P18" s="11" t="s">
        <v>79</v>
      </c>
      <c r="Q18" s="7" t="s">
        <v>42</v>
      </c>
      <c r="R18" s="12" t="s">
        <v>43</v>
      </c>
      <c r="S18" s="12" t="n">
        <v>300</v>
      </c>
      <c r="T18" s="12" t="n">
        <v>400</v>
      </c>
      <c r="U18" s="12" t="n">
        <v>350</v>
      </c>
      <c r="V18" s="12" t="s">
        <v>44</v>
      </c>
      <c r="W18" s="13" t="s">
        <v>45</v>
      </c>
      <c r="X18" s="12" t="s">
        <v>46</v>
      </c>
      <c r="Y18" s="14" t="n">
        <f aca="false">IF(U18="","",U18*0.0022)</f>
        <v>0.77</v>
      </c>
      <c r="Z18" s="14" t="n">
        <f aca="false">IF(U18="","",U18*0.00515)</f>
        <v>1.8025</v>
      </c>
      <c r="AA18" s="12" t="s">
        <v>47</v>
      </c>
      <c r="AB18" s="15"/>
      <c r="AC18" s="15"/>
    </row>
    <row r="19" customFormat="false" ht="26.25" hidden="false" customHeight="true" outlineLevel="0" collapsed="false">
      <c r="A19" s="6" t="n">
        <v>15</v>
      </c>
      <c r="B19" s="7" t="s">
        <v>31</v>
      </c>
      <c r="C19" s="7" t="s">
        <v>80</v>
      </c>
      <c r="D19" s="7" t="s">
        <v>33</v>
      </c>
      <c r="E19" s="7" t="s">
        <v>34</v>
      </c>
      <c r="F19" s="7" t="s">
        <v>35</v>
      </c>
      <c r="G19" s="7" t="s">
        <v>66</v>
      </c>
      <c r="H19" s="7" t="s">
        <v>81</v>
      </c>
      <c r="I19" s="7" t="n">
        <v>24</v>
      </c>
      <c r="J19" s="7" t="n">
        <v>420</v>
      </c>
      <c r="K19" s="7" t="n">
        <v>9</v>
      </c>
      <c r="L19" s="8" t="n">
        <f aca="false">IF(J19&lt;&gt;"",J19/1000,IF(AND(K19&lt;&gt;"",I19&lt;&gt;""),K19/I19,""))</f>
        <v>0.42</v>
      </c>
      <c r="M19" s="9" t="s">
        <v>38</v>
      </c>
      <c r="N19" s="7" t="s">
        <v>39</v>
      </c>
      <c r="O19" s="10" t="s">
        <v>40</v>
      </c>
      <c r="P19" s="11" t="s">
        <v>82</v>
      </c>
      <c r="Q19" s="7" t="s">
        <v>42</v>
      </c>
      <c r="R19" s="12" t="s">
        <v>43</v>
      </c>
      <c r="S19" s="12" t="n">
        <v>300</v>
      </c>
      <c r="T19" s="12" t="n">
        <v>400</v>
      </c>
      <c r="U19" s="12" t="n">
        <v>350</v>
      </c>
      <c r="V19" s="12" t="s">
        <v>44</v>
      </c>
      <c r="W19" s="13" t="s">
        <v>45</v>
      </c>
      <c r="X19" s="12" t="s">
        <v>46</v>
      </c>
      <c r="Y19" s="14" t="n">
        <f aca="false">IF(U19="","",U19*0.0022)</f>
        <v>0.77</v>
      </c>
      <c r="Z19" s="14" t="n">
        <f aca="false">IF(U19="","",U19*0.00515)</f>
        <v>1.8025</v>
      </c>
      <c r="AA19" s="12" t="s">
        <v>47</v>
      </c>
      <c r="AB19" s="15"/>
      <c r="AC19" s="15"/>
    </row>
    <row r="20" customFormat="false" ht="26.25" hidden="false" customHeight="true" outlineLevel="0" collapsed="false">
      <c r="A20" s="6" t="n">
        <v>16</v>
      </c>
      <c r="B20" s="7" t="s">
        <v>31</v>
      </c>
      <c r="C20" s="7" t="s">
        <v>83</v>
      </c>
      <c r="D20" s="7" t="s">
        <v>33</v>
      </c>
      <c r="E20" s="7" t="s">
        <v>34</v>
      </c>
      <c r="F20" s="7" t="s">
        <v>35</v>
      </c>
      <c r="G20" s="7" t="s">
        <v>66</v>
      </c>
      <c r="H20" s="7" t="s">
        <v>81</v>
      </c>
      <c r="I20" s="7" t="n">
        <v>24</v>
      </c>
      <c r="J20" s="7" t="n">
        <v>420</v>
      </c>
      <c r="K20" s="7" t="n">
        <v>9</v>
      </c>
      <c r="L20" s="8" t="n">
        <f aca="false">IF(J20&lt;&gt;"",J20/1000,IF(AND(K20&lt;&gt;"",I20&lt;&gt;""),K20/I20,""))</f>
        <v>0.42</v>
      </c>
      <c r="M20" s="9" t="s">
        <v>38</v>
      </c>
      <c r="N20" s="7" t="s">
        <v>39</v>
      </c>
      <c r="O20" s="10" t="s">
        <v>40</v>
      </c>
      <c r="P20" s="11" t="s">
        <v>84</v>
      </c>
      <c r="Q20" s="7" t="s">
        <v>42</v>
      </c>
      <c r="R20" s="12" t="s">
        <v>43</v>
      </c>
      <c r="S20" s="12" t="n">
        <v>300</v>
      </c>
      <c r="T20" s="12" t="n">
        <v>400</v>
      </c>
      <c r="U20" s="12" t="n">
        <v>350</v>
      </c>
      <c r="V20" s="12" t="s">
        <v>44</v>
      </c>
      <c r="W20" s="13" t="s">
        <v>45</v>
      </c>
      <c r="X20" s="12" t="s">
        <v>46</v>
      </c>
      <c r="Y20" s="14" t="n">
        <f aca="false">IF(U20="","",U20*0.0022)</f>
        <v>0.77</v>
      </c>
      <c r="Z20" s="14" t="n">
        <f aca="false">IF(U20="","",U20*0.00515)</f>
        <v>1.8025</v>
      </c>
      <c r="AA20" s="12" t="s">
        <v>47</v>
      </c>
      <c r="AB20" s="15"/>
      <c r="AC20" s="15"/>
    </row>
    <row r="21" customFormat="false" ht="26.25" hidden="false" customHeight="true" outlineLevel="0" collapsed="false">
      <c r="A21" s="6" t="n">
        <v>17</v>
      </c>
      <c r="B21" s="7" t="s">
        <v>31</v>
      </c>
      <c r="C21" s="7" t="s">
        <v>85</v>
      </c>
      <c r="D21" s="7" t="s">
        <v>86</v>
      </c>
      <c r="E21" s="7" t="s">
        <v>34</v>
      </c>
      <c r="F21" s="7" t="s">
        <v>87</v>
      </c>
      <c r="G21" s="7" t="s">
        <v>88</v>
      </c>
      <c r="H21" s="7" t="s">
        <v>89</v>
      </c>
      <c r="I21" s="7" t="n">
        <v>24</v>
      </c>
      <c r="J21" s="7" t="n">
        <v>300</v>
      </c>
      <c r="K21" s="7" t="n">
        <v>8</v>
      </c>
      <c r="L21" s="8" t="n">
        <f aca="false">IF(J21&lt;&gt;"",J21/1000,IF(AND(K21&lt;&gt;"",I21&lt;&gt;""),K21/I21,""))</f>
        <v>0.3</v>
      </c>
      <c r="M21" s="9" t="s">
        <v>38</v>
      </c>
      <c r="N21" s="7" t="s">
        <v>90</v>
      </c>
      <c r="O21" s="10" t="s">
        <v>91</v>
      </c>
      <c r="P21" s="11" t="s">
        <v>92</v>
      </c>
      <c r="Q21" s="7" t="s">
        <v>42</v>
      </c>
      <c r="R21" s="12" t="s">
        <v>43</v>
      </c>
      <c r="S21" s="12" t="n">
        <v>180</v>
      </c>
      <c r="T21" s="12" t="n">
        <v>280</v>
      </c>
      <c r="U21" s="12" t="n">
        <v>230</v>
      </c>
      <c r="V21" s="12" t="s">
        <v>44</v>
      </c>
      <c r="W21" s="13" t="s">
        <v>45</v>
      </c>
      <c r="X21" s="12" t="s">
        <v>93</v>
      </c>
      <c r="Y21" s="14" t="n">
        <f aca="false">IF(U21="","",U21*0.0022)</f>
        <v>0.506</v>
      </c>
      <c r="Z21" s="14" t="n">
        <f aca="false">IF(U21="","",U21*0.00515)</f>
        <v>1.1845</v>
      </c>
      <c r="AA21" s="12" t="s">
        <v>94</v>
      </c>
      <c r="AB21" s="15"/>
      <c r="AC21" s="15"/>
    </row>
    <row r="22" customFormat="false" ht="26.25" hidden="false" customHeight="true" outlineLevel="0" collapsed="false">
      <c r="A22" s="6" t="n">
        <v>18</v>
      </c>
      <c r="B22" s="7" t="s">
        <v>31</v>
      </c>
      <c r="C22" s="7" t="s">
        <v>95</v>
      </c>
      <c r="D22" s="7" t="s">
        <v>86</v>
      </c>
      <c r="E22" s="7" t="s">
        <v>34</v>
      </c>
      <c r="F22" s="7" t="s">
        <v>87</v>
      </c>
      <c r="G22" s="7" t="s">
        <v>96</v>
      </c>
      <c r="H22" s="7" t="s">
        <v>89</v>
      </c>
      <c r="I22" s="7" t="n">
        <v>24</v>
      </c>
      <c r="J22" s="7" t="n">
        <v>300</v>
      </c>
      <c r="K22" s="7" t="n">
        <v>8</v>
      </c>
      <c r="L22" s="8" t="n">
        <f aca="false">IF(J22&lt;&gt;"",J22/1000,IF(AND(K22&lt;&gt;"",I22&lt;&gt;""),K22/I22,""))</f>
        <v>0.3</v>
      </c>
      <c r="M22" s="9" t="s">
        <v>38</v>
      </c>
      <c r="N22" s="7" t="s">
        <v>90</v>
      </c>
      <c r="O22" s="10" t="s">
        <v>91</v>
      </c>
      <c r="P22" s="11" t="s">
        <v>97</v>
      </c>
      <c r="Q22" s="7" t="s">
        <v>42</v>
      </c>
      <c r="R22" s="12" t="s">
        <v>43</v>
      </c>
      <c r="S22" s="12" t="n">
        <v>180</v>
      </c>
      <c r="T22" s="12" t="n">
        <v>280</v>
      </c>
      <c r="U22" s="12" t="n">
        <v>230</v>
      </c>
      <c r="V22" s="12" t="s">
        <v>44</v>
      </c>
      <c r="W22" s="13" t="s">
        <v>45</v>
      </c>
      <c r="X22" s="12" t="s">
        <v>93</v>
      </c>
      <c r="Y22" s="14" t="n">
        <f aca="false">IF(U22="","",U22*0.0022)</f>
        <v>0.506</v>
      </c>
      <c r="Z22" s="14" t="n">
        <f aca="false">IF(U22="","",U22*0.00515)</f>
        <v>1.1845</v>
      </c>
      <c r="AA22" s="12" t="s">
        <v>94</v>
      </c>
      <c r="AB22" s="15"/>
      <c r="AC22" s="15"/>
    </row>
    <row r="23" customFormat="false" ht="26.25" hidden="false" customHeight="true" outlineLevel="0" collapsed="false">
      <c r="A23" s="6" t="n">
        <v>19</v>
      </c>
      <c r="B23" s="7" t="s">
        <v>31</v>
      </c>
      <c r="C23" s="7" t="s">
        <v>98</v>
      </c>
      <c r="D23" s="7" t="s">
        <v>86</v>
      </c>
      <c r="E23" s="7" t="s">
        <v>34</v>
      </c>
      <c r="F23" s="7" t="s">
        <v>87</v>
      </c>
      <c r="G23" s="7" t="s">
        <v>96</v>
      </c>
      <c r="H23" s="7" t="s">
        <v>99</v>
      </c>
      <c r="I23" s="7" t="n">
        <v>24</v>
      </c>
      <c r="J23" s="7" t="n">
        <v>330</v>
      </c>
      <c r="K23" s="7" t="n">
        <v>10</v>
      </c>
      <c r="L23" s="8" t="n">
        <f aca="false">IF(J23&lt;&gt;"",J23/1000,IF(AND(K23&lt;&gt;"",I23&lt;&gt;""),K23/I23,""))</f>
        <v>0.33</v>
      </c>
      <c r="M23" s="9" t="s">
        <v>38</v>
      </c>
      <c r="N23" s="7" t="s">
        <v>90</v>
      </c>
      <c r="O23" s="10" t="s">
        <v>91</v>
      </c>
      <c r="P23" s="11" t="s">
        <v>100</v>
      </c>
      <c r="Q23" s="7" t="s">
        <v>42</v>
      </c>
      <c r="R23" s="12" t="s">
        <v>43</v>
      </c>
      <c r="S23" s="12" t="n">
        <v>180</v>
      </c>
      <c r="T23" s="12" t="n">
        <v>280</v>
      </c>
      <c r="U23" s="12" t="n">
        <v>230</v>
      </c>
      <c r="V23" s="12" t="s">
        <v>44</v>
      </c>
      <c r="W23" s="13" t="s">
        <v>45</v>
      </c>
      <c r="X23" s="12" t="s">
        <v>93</v>
      </c>
      <c r="Y23" s="14" t="n">
        <f aca="false">IF(U23="","",U23*0.0022)</f>
        <v>0.506</v>
      </c>
      <c r="Z23" s="14" t="n">
        <f aca="false">IF(U23="","",U23*0.00515)</f>
        <v>1.1845</v>
      </c>
      <c r="AA23" s="12" t="s">
        <v>94</v>
      </c>
      <c r="AB23" s="15"/>
      <c r="AC23" s="15"/>
    </row>
    <row r="24" customFormat="false" ht="26.25" hidden="false" customHeight="true" outlineLevel="0" collapsed="false">
      <c r="A24" s="6" t="n">
        <v>20</v>
      </c>
      <c r="B24" s="7" t="s">
        <v>31</v>
      </c>
      <c r="C24" s="7" t="s">
        <v>101</v>
      </c>
      <c r="D24" s="7" t="s">
        <v>86</v>
      </c>
      <c r="E24" s="7" t="s">
        <v>34</v>
      </c>
      <c r="F24" s="7" t="s">
        <v>87</v>
      </c>
      <c r="G24" s="7" t="s">
        <v>102</v>
      </c>
      <c r="H24" s="7" t="s">
        <v>99</v>
      </c>
      <c r="I24" s="7" t="n">
        <v>24</v>
      </c>
      <c r="J24" s="7" t="n">
        <v>330</v>
      </c>
      <c r="K24" s="7" t="n">
        <v>10</v>
      </c>
      <c r="L24" s="8" t="n">
        <f aca="false">IF(J24&lt;&gt;"",J24/1000,IF(AND(K24&lt;&gt;"",I24&lt;&gt;""),K24/I24,""))</f>
        <v>0.33</v>
      </c>
      <c r="M24" s="9" t="s">
        <v>38</v>
      </c>
      <c r="N24" s="7" t="s">
        <v>90</v>
      </c>
      <c r="O24" s="10" t="s">
        <v>91</v>
      </c>
      <c r="P24" s="11" t="s">
        <v>103</v>
      </c>
      <c r="Q24" s="7" t="s">
        <v>42</v>
      </c>
      <c r="R24" s="12" t="s">
        <v>43</v>
      </c>
      <c r="S24" s="12" t="n">
        <v>180</v>
      </c>
      <c r="T24" s="12" t="n">
        <v>280</v>
      </c>
      <c r="U24" s="12" t="n">
        <v>230</v>
      </c>
      <c r="V24" s="12" t="s">
        <v>44</v>
      </c>
      <c r="W24" s="13" t="s">
        <v>45</v>
      </c>
      <c r="X24" s="12" t="s">
        <v>93</v>
      </c>
      <c r="Y24" s="14" t="n">
        <f aca="false">IF(U24="","",U24*0.0022)</f>
        <v>0.506</v>
      </c>
      <c r="Z24" s="14" t="n">
        <f aca="false">IF(U24="","",U24*0.00515)</f>
        <v>1.1845</v>
      </c>
      <c r="AA24" s="12" t="s">
        <v>94</v>
      </c>
      <c r="AB24" s="15"/>
      <c r="AC24" s="15"/>
    </row>
    <row r="25" customFormat="false" ht="26.25" hidden="false" customHeight="true" outlineLevel="0" collapsed="false">
      <c r="A25" s="6" t="n">
        <v>21</v>
      </c>
      <c r="B25" s="7" t="s">
        <v>104</v>
      </c>
      <c r="C25" s="7" t="s">
        <v>105</v>
      </c>
      <c r="D25" s="7" t="s">
        <v>106</v>
      </c>
      <c r="E25" s="7" t="s">
        <v>34</v>
      </c>
      <c r="F25" s="7" t="s">
        <v>107</v>
      </c>
      <c r="G25" s="7" t="s">
        <v>108</v>
      </c>
      <c r="H25" s="7" t="s">
        <v>109</v>
      </c>
      <c r="I25" s="7" t="n">
        <v>24</v>
      </c>
      <c r="J25" s="7"/>
      <c r="K25" s="7" t="n">
        <v>2</v>
      </c>
      <c r="L25" s="8" t="n">
        <f aca="false">IF(J25&lt;&gt;"",J25/1000,IF(AND(K25&lt;&gt;"",I25&lt;&gt;""),K25/I25,""))</f>
        <v>0.0833333333333333</v>
      </c>
      <c r="M25" s="9" t="s">
        <v>38</v>
      </c>
      <c r="N25" s="7" t="s">
        <v>110</v>
      </c>
      <c r="O25" s="10" t="s">
        <v>111</v>
      </c>
      <c r="P25" s="11" t="s">
        <v>112</v>
      </c>
      <c r="Q25" s="7" t="s">
        <v>42</v>
      </c>
      <c r="R25" s="12" t="s">
        <v>113</v>
      </c>
      <c r="S25" s="12"/>
      <c r="T25" s="12"/>
      <c r="U25" s="12"/>
      <c r="V25" s="12" t="s">
        <v>114</v>
      </c>
      <c r="W25" s="16" t="s">
        <v>115</v>
      </c>
      <c r="X25" s="12" t="s">
        <v>116</v>
      </c>
      <c r="Y25" s="14" t="str">
        <f aca="false">IF(U25="","",U25*0.0022)</f>
        <v/>
      </c>
      <c r="Z25" s="14" t="str">
        <f aca="false">IF(U25="","",U25*0.00515)</f>
        <v/>
      </c>
      <c r="AA25" s="12" t="s">
        <v>117</v>
      </c>
      <c r="AB25" s="15"/>
      <c r="AC25" s="15"/>
    </row>
    <row r="26" customFormat="false" ht="26.25" hidden="false" customHeight="true" outlineLevel="0" collapsed="false">
      <c r="A26" s="6" t="n">
        <v>22</v>
      </c>
      <c r="B26" s="7" t="s">
        <v>104</v>
      </c>
      <c r="C26" s="7" t="s">
        <v>118</v>
      </c>
      <c r="D26" s="7" t="s">
        <v>106</v>
      </c>
      <c r="E26" s="7" t="s">
        <v>34</v>
      </c>
      <c r="F26" s="7" t="s">
        <v>107</v>
      </c>
      <c r="G26" s="7" t="s">
        <v>108</v>
      </c>
      <c r="H26" s="7" t="s">
        <v>119</v>
      </c>
      <c r="I26" s="7" t="n">
        <v>24</v>
      </c>
      <c r="J26" s="7"/>
      <c r="K26" s="7" t="n">
        <v>2</v>
      </c>
      <c r="L26" s="8" t="n">
        <f aca="false">IF(J26&lt;&gt;"",J26/1000,IF(AND(K26&lt;&gt;"",I26&lt;&gt;""),K26/I26,""))</f>
        <v>0.0833333333333333</v>
      </c>
      <c r="M26" s="9" t="s">
        <v>38</v>
      </c>
      <c r="N26" s="7" t="s">
        <v>110</v>
      </c>
      <c r="O26" s="10" t="s">
        <v>111</v>
      </c>
      <c r="P26" s="11" t="s">
        <v>120</v>
      </c>
      <c r="Q26" s="7" t="s">
        <v>42</v>
      </c>
      <c r="R26" s="12" t="s">
        <v>113</v>
      </c>
      <c r="S26" s="12"/>
      <c r="T26" s="12"/>
      <c r="U26" s="12"/>
      <c r="V26" s="12" t="s">
        <v>114</v>
      </c>
      <c r="W26" s="16" t="s">
        <v>115</v>
      </c>
      <c r="X26" s="12" t="s">
        <v>116</v>
      </c>
      <c r="Y26" s="14" t="str">
        <f aca="false">IF(U26="","",U26*0.0022)</f>
        <v/>
      </c>
      <c r="Z26" s="14" t="str">
        <f aca="false">IF(U26="","",U26*0.00515)</f>
        <v/>
      </c>
      <c r="AA26" s="12" t="s">
        <v>117</v>
      </c>
      <c r="AB26" s="15"/>
      <c r="AC26" s="15"/>
    </row>
    <row r="27" customFormat="false" ht="26.25" hidden="false" customHeight="true" outlineLevel="0" collapsed="false">
      <c r="A27" s="6" t="n">
        <v>23</v>
      </c>
      <c r="B27" s="7" t="s">
        <v>104</v>
      </c>
      <c r="C27" s="7" t="s">
        <v>121</v>
      </c>
      <c r="D27" s="7" t="s">
        <v>106</v>
      </c>
      <c r="E27" s="7" t="s">
        <v>34</v>
      </c>
      <c r="F27" s="7" t="s">
        <v>107</v>
      </c>
      <c r="G27" s="7" t="s">
        <v>108</v>
      </c>
      <c r="H27" s="7" t="s">
        <v>122</v>
      </c>
      <c r="I27" s="7" t="n">
        <v>24</v>
      </c>
      <c r="J27" s="7"/>
      <c r="K27" s="7" t="n">
        <v>2</v>
      </c>
      <c r="L27" s="8" t="n">
        <f aca="false">IF(J27&lt;&gt;"",J27/1000,IF(AND(K27&lt;&gt;"",I27&lt;&gt;""),K27/I27,""))</f>
        <v>0.0833333333333333</v>
      </c>
      <c r="M27" s="9" t="s">
        <v>38</v>
      </c>
      <c r="N27" s="7" t="s">
        <v>110</v>
      </c>
      <c r="O27" s="10" t="s">
        <v>111</v>
      </c>
      <c r="P27" s="11" t="s">
        <v>123</v>
      </c>
      <c r="Q27" s="7" t="s">
        <v>42</v>
      </c>
      <c r="R27" s="12" t="s">
        <v>113</v>
      </c>
      <c r="S27" s="12"/>
      <c r="T27" s="12"/>
      <c r="U27" s="12"/>
      <c r="V27" s="12" t="s">
        <v>114</v>
      </c>
      <c r="W27" s="16" t="s">
        <v>115</v>
      </c>
      <c r="X27" s="12" t="s">
        <v>116</v>
      </c>
      <c r="Y27" s="14" t="str">
        <f aca="false">IF(U27="","",U27*0.0022)</f>
        <v/>
      </c>
      <c r="Z27" s="14" t="str">
        <f aca="false">IF(U27="","",U27*0.00515)</f>
        <v/>
      </c>
      <c r="AA27" s="12" t="s">
        <v>117</v>
      </c>
      <c r="AB27" s="15"/>
      <c r="AC27" s="15"/>
    </row>
    <row r="28" customFormat="false" ht="26.25" hidden="false" customHeight="true" outlineLevel="0" collapsed="false">
      <c r="A28" s="6" t="n">
        <v>24</v>
      </c>
      <c r="B28" s="7" t="s">
        <v>104</v>
      </c>
      <c r="C28" s="7" t="s">
        <v>124</v>
      </c>
      <c r="D28" s="7" t="s">
        <v>106</v>
      </c>
      <c r="E28" s="7" t="s">
        <v>34</v>
      </c>
      <c r="F28" s="7" t="s">
        <v>107</v>
      </c>
      <c r="G28" s="7" t="s">
        <v>108</v>
      </c>
      <c r="H28" s="7" t="s">
        <v>125</v>
      </c>
      <c r="I28" s="7" t="n">
        <v>24</v>
      </c>
      <c r="J28" s="7"/>
      <c r="K28" s="7" t="n">
        <v>2</v>
      </c>
      <c r="L28" s="8" t="n">
        <f aca="false">IF(J28&lt;&gt;"",J28/1000,IF(AND(K28&lt;&gt;"",I28&lt;&gt;""),K28/I28,""))</f>
        <v>0.0833333333333333</v>
      </c>
      <c r="M28" s="9" t="s">
        <v>38</v>
      </c>
      <c r="N28" s="7" t="s">
        <v>110</v>
      </c>
      <c r="O28" s="10" t="s">
        <v>111</v>
      </c>
      <c r="P28" s="11" t="s">
        <v>126</v>
      </c>
      <c r="Q28" s="7" t="s">
        <v>42</v>
      </c>
      <c r="R28" s="12" t="s">
        <v>113</v>
      </c>
      <c r="S28" s="12"/>
      <c r="T28" s="12"/>
      <c r="U28" s="12"/>
      <c r="V28" s="12" t="s">
        <v>114</v>
      </c>
      <c r="W28" s="16" t="s">
        <v>115</v>
      </c>
      <c r="X28" s="12" t="s">
        <v>116</v>
      </c>
      <c r="Y28" s="14" t="str">
        <f aca="false">IF(U28="","",U28*0.0022)</f>
        <v/>
      </c>
      <c r="Z28" s="14" t="str">
        <f aca="false">IF(U28="","",U28*0.00515)</f>
        <v/>
      </c>
      <c r="AA28" s="12" t="s">
        <v>117</v>
      </c>
      <c r="AB28" s="15"/>
      <c r="AC28" s="15"/>
    </row>
    <row r="29" customFormat="false" ht="26.25" hidden="false" customHeight="true" outlineLevel="0" collapsed="false">
      <c r="A29" s="6" t="n">
        <v>25</v>
      </c>
      <c r="B29" s="7" t="s">
        <v>127</v>
      </c>
      <c r="C29" s="7" t="s">
        <v>128</v>
      </c>
      <c r="D29" s="7" t="s">
        <v>129</v>
      </c>
      <c r="E29" s="7" t="s">
        <v>34</v>
      </c>
      <c r="F29" s="7" t="s">
        <v>130</v>
      </c>
      <c r="G29" s="7" t="s">
        <v>131</v>
      </c>
      <c r="H29" s="7" t="s">
        <v>132</v>
      </c>
      <c r="I29" s="7" t="n">
        <v>24</v>
      </c>
      <c r="J29" s="7" t="n">
        <v>175</v>
      </c>
      <c r="K29" s="7" t="n">
        <v>2.1</v>
      </c>
      <c r="L29" s="8" t="n">
        <f aca="false">IF(J29&lt;&gt;"",J29/1000,IF(AND(K29&lt;&gt;"",I29&lt;&gt;""),K29/I29,""))</f>
        <v>0.175</v>
      </c>
      <c r="M29" s="17" t="s">
        <v>133</v>
      </c>
      <c r="N29" s="7" t="s">
        <v>134</v>
      </c>
      <c r="O29" s="10" t="s">
        <v>135</v>
      </c>
      <c r="P29" s="11" t="s">
        <v>136</v>
      </c>
      <c r="Q29" s="7" t="s">
        <v>42</v>
      </c>
      <c r="R29" s="12" t="s">
        <v>113</v>
      </c>
      <c r="S29" s="12"/>
      <c r="T29" s="12"/>
      <c r="U29" s="12"/>
      <c r="V29" s="12" t="s">
        <v>114</v>
      </c>
      <c r="W29" s="16" t="s">
        <v>115</v>
      </c>
      <c r="X29" s="12" t="s">
        <v>116</v>
      </c>
      <c r="Y29" s="14" t="str">
        <f aca="false">IF(U29="","",U29*0.0022)</f>
        <v/>
      </c>
      <c r="Z29" s="14" t="str">
        <f aca="false">IF(U29="","",U29*0.00515)</f>
        <v/>
      </c>
      <c r="AA29" s="12" t="s">
        <v>117</v>
      </c>
      <c r="AB29" s="15"/>
      <c r="AC29" s="15"/>
    </row>
    <row r="30" customFormat="false" ht="26.25" hidden="false" customHeight="true" outlineLevel="0" collapsed="false">
      <c r="A30" s="6" t="n">
        <v>26</v>
      </c>
      <c r="B30" s="7" t="s">
        <v>127</v>
      </c>
      <c r="C30" s="7" t="s">
        <v>137</v>
      </c>
      <c r="D30" s="7" t="s">
        <v>129</v>
      </c>
      <c r="E30" s="7" t="s">
        <v>34</v>
      </c>
      <c r="F30" s="7" t="s">
        <v>138</v>
      </c>
      <c r="G30" s="7" t="s">
        <v>131</v>
      </c>
      <c r="H30" s="7" t="s">
        <v>132</v>
      </c>
      <c r="I30" s="7" t="n">
        <v>24</v>
      </c>
      <c r="J30" s="7" t="n">
        <v>175</v>
      </c>
      <c r="K30" s="7" t="n">
        <v>2.1</v>
      </c>
      <c r="L30" s="8" t="n">
        <f aca="false">IF(J30&lt;&gt;"",J30/1000,IF(AND(K30&lt;&gt;"",I30&lt;&gt;""),K30/I30,""))</f>
        <v>0.175</v>
      </c>
      <c r="M30" s="17" t="s">
        <v>133</v>
      </c>
      <c r="N30" s="7" t="s">
        <v>134</v>
      </c>
      <c r="O30" s="10" t="s">
        <v>135</v>
      </c>
      <c r="P30" s="11" t="s">
        <v>136</v>
      </c>
      <c r="Q30" s="7" t="s">
        <v>42</v>
      </c>
      <c r="R30" s="12" t="s">
        <v>113</v>
      </c>
      <c r="S30" s="12"/>
      <c r="T30" s="12"/>
      <c r="U30" s="12"/>
      <c r="V30" s="12" t="s">
        <v>114</v>
      </c>
      <c r="W30" s="16" t="s">
        <v>115</v>
      </c>
      <c r="X30" s="12" t="s">
        <v>116</v>
      </c>
      <c r="Y30" s="14" t="str">
        <f aca="false">IF(U30="","",U30*0.0022)</f>
        <v/>
      </c>
      <c r="Z30" s="14" t="str">
        <f aca="false">IF(U30="","",U30*0.00515)</f>
        <v/>
      </c>
      <c r="AA30" s="12" t="s">
        <v>117</v>
      </c>
      <c r="AB30" s="15"/>
      <c r="AC30" s="15"/>
    </row>
    <row r="31" customFormat="false" ht="26.25" hidden="false" customHeight="true" outlineLevel="0" collapsed="false">
      <c r="A31" s="6" t="n">
        <v>27</v>
      </c>
      <c r="B31" s="7" t="s">
        <v>127</v>
      </c>
      <c r="C31" s="7" t="s">
        <v>139</v>
      </c>
      <c r="D31" s="7" t="s">
        <v>129</v>
      </c>
      <c r="E31" s="7" t="s">
        <v>34</v>
      </c>
      <c r="F31" s="7" t="s">
        <v>140</v>
      </c>
      <c r="G31" s="7" t="s">
        <v>131</v>
      </c>
      <c r="H31" s="7" t="s">
        <v>132</v>
      </c>
      <c r="I31" s="7" t="n">
        <v>24</v>
      </c>
      <c r="J31" s="7" t="n">
        <v>175</v>
      </c>
      <c r="K31" s="7" t="n">
        <v>2.1</v>
      </c>
      <c r="L31" s="8" t="n">
        <f aca="false">IF(J31&lt;&gt;"",J31/1000,IF(AND(K31&lt;&gt;"",I31&lt;&gt;""),K31/I31,""))</f>
        <v>0.175</v>
      </c>
      <c r="M31" s="17" t="s">
        <v>133</v>
      </c>
      <c r="N31" s="7" t="s">
        <v>134</v>
      </c>
      <c r="O31" s="10" t="s">
        <v>135</v>
      </c>
      <c r="P31" s="11" t="s">
        <v>136</v>
      </c>
      <c r="Q31" s="7" t="s">
        <v>42</v>
      </c>
      <c r="R31" s="12" t="s">
        <v>113</v>
      </c>
      <c r="S31" s="12"/>
      <c r="T31" s="12"/>
      <c r="U31" s="12"/>
      <c r="V31" s="12" t="s">
        <v>114</v>
      </c>
      <c r="W31" s="16" t="s">
        <v>115</v>
      </c>
      <c r="X31" s="12" t="s">
        <v>116</v>
      </c>
      <c r="Y31" s="14" t="str">
        <f aca="false">IF(U31="","",U31*0.0022)</f>
        <v/>
      </c>
      <c r="Z31" s="14" t="str">
        <f aca="false">IF(U31="","",U31*0.00515)</f>
        <v/>
      </c>
      <c r="AA31" s="12" t="s">
        <v>117</v>
      </c>
      <c r="AB31" s="15"/>
      <c r="AC31" s="15"/>
    </row>
    <row r="32" customFormat="false" ht="26.25" hidden="false" customHeight="true" outlineLevel="0" collapsed="false">
      <c r="A32" s="6" t="n">
        <v>28</v>
      </c>
      <c r="B32" s="7" t="s">
        <v>127</v>
      </c>
      <c r="C32" s="7" t="s">
        <v>141</v>
      </c>
      <c r="D32" s="7" t="s">
        <v>129</v>
      </c>
      <c r="E32" s="7" t="s">
        <v>34</v>
      </c>
      <c r="F32" s="7" t="s">
        <v>142</v>
      </c>
      <c r="G32" s="7" t="s">
        <v>131</v>
      </c>
      <c r="H32" s="7" t="s">
        <v>143</v>
      </c>
      <c r="I32" s="7" t="n">
        <v>24</v>
      </c>
      <c r="J32" s="7" t="n">
        <v>175</v>
      </c>
      <c r="K32" s="7" t="n">
        <v>2.1</v>
      </c>
      <c r="L32" s="8" t="n">
        <f aca="false">IF(J32&lt;&gt;"",J32/1000,IF(AND(K32&lt;&gt;"",I32&lt;&gt;""),K32/I32,""))</f>
        <v>0.175</v>
      </c>
      <c r="M32" s="17" t="s">
        <v>133</v>
      </c>
      <c r="N32" s="7" t="s">
        <v>134</v>
      </c>
      <c r="O32" s="10" t="s">
        <v>135</v>
      </c>
      <c r="P32" s="11" t="s">
        <v>136</v>
      </c>
      <c r="Q32" s="7" t="s">
        <v>42</v>
      </c>
      <c r="R32" s="12" t="s">
        <v>113</v>
      </c>
      <c r="S32" s="12"/>
      <c r="T32" s="12"/>
      <c r="U32" s="12"/>
      <c r="V32" s="12" t="s">
        <v>114</v>
      </c>
      <c r="W32" s="16" t="s">
        <v>115</v>
      </c>
      <c r="X32" s="12" t="s">
        <v>116</v>
      </c>
      <c r="Y32" s="14" t="str">
        <f aca="false">IF(U32="","",U32*0.0022)</f>
        <v/>
      </c>
      <c r="Z32" s="14" t="str">
        <f aca="false">IF(U32="","",U32*0.00515)</f>
        <v/>
      </c>
      <c r="AA32" s="12" t="s">
        <v>117</v>
      </c>
      <c r="AB32" s="15"/>
      <c r="AC32" s="15"/>
    </row>
    <row r="33" customFormat="false" ht="26.25" hidden="false" customHeight="true" outlineLevel="0" collapsed="false">
      <c r="A33" s="6" t="n">
        <v>29</v>
      </c>
      <c r="B33" s="7" t="s">
        <v>127</v>
      </c>
      <c r="C33" s="7" t="s">
        <v>144</v>
      </c>
      <c r="D33" s="7" t="s">
        <v>129</v>
      </c>
      <c r="E33" s="7" t="s">
        <v>34</v>
      </c>
      <c r="F33" s="7" t="s">
        <v>145</v>
      </c>
      <c r="G33" s="7" t="s">
        <v>131</v>
      </c>
      <c r="H33" s="7" t="s">
        <v>143</v>
      </c>
      <c r="I33" s="7" t="n">
        <v>24</v>
      </c>
      <c r="J33" s="7" t="n">
        <v>175</v>
      </c>
      <c r="K33" s="7" t="n">
        <v>2.1</v>
      </c>
      <c r="L33" s="8" t="n">
        <f aca="false">IF(J33&lt;&gt;"",J33/1000,IF(AND(K33&lt;&gt;"",I33&lt;&gt;""),K33/I33,""))</f>
        <v>0.175</v>
      </c>
      <c r="M33" s="17" t="s">
        <v>133</v>
      </c>
      <c r="N33" s="7" t="s">
        <v>134</v>
      </c>
      <c r="O33" s="10" t="s">
        <v>135</v>
      </c>
      <c r="P33" s="11" t="s">
        <v>136</v>
      </c>
      <c r="Q33" s="7" t="s">
        <v>42</v>
      </c>
      <c r="R33" s="12" t="s">
        <v>113</v>
      </c>
      <c r="S33" s="12"/>
      <c r="T33" s="12"/>
      <c r="U33" s="12"/>
      <c r="V33" s="12" t="s">
        <v>114</v>
      </c>
      <c r="W33" s="16" t="s">
        <v>115</v>
      </c>
      <c r="X33" s="12" t="s">
        <v>116</v>
      </c>
      <c r="Y33" s="14" t="str">
        <f aca="false">IF(U33="","",U33*0.0022)</f>
        <v/>
      </c>
      <c r="Z33" s="14" t="str">
        <f aca="false">IF(U33="","",U33*0.00515)</f>
        <v/>
      </c>
      <c r="AA33" s="12" t="s">
        <v>117</v>
      </c>
      <c r="AB33" s="15"/>
      <c r="AC33" s="15"/>
    </row>
    <row r="34" customFormat="false" ht="26.25" hidden="false" customHeight="true" outlineLevel="0" collapsed="false">
      <c r="A34" s="6" t="n">
        <v>30</v>
      </c>
      <c r="B34" s="7" t="s">
        <v>127</v>
      </c>
      <c r="C34" s="7" t="s">
        <v>146</v>
      </c>
      <c r="D34" s="7" t="s">
        <v>129</v>
      </c>
      <c r="E34" s="7" t="s">
        <v>34</v>
      </c>
      <c r="F34" s="7" t="s">
        <v>147</v>
      </c>
      <c r="G34" s="7" t="s">
        <v>131</v>
      </c>
      <c r="H34" s="7" t="s">
        <v>148</v>
      </c>
      <c r="I34" s="7" t="n">
        <v>24</v>
      </c>
      <c r="J34" s="7" t="n">
        <v>175</v>
      </c>
      <c r="K34" s="7" t="n">
        <v>2.1</v>
      </c>
      <c r="L34" s="8" t="n">
        <f aca="false">IF(J34&lt;&gt;"",J34/1000,IF(AND(K34&lt;&gt;"",I34&lt;&gt;""),K34/I34,""))</f>
        <v>0.175</v>
      </c>
      <c r="M34" s="17" t="s">
        <v>133</v>
      </c>
      <c r="N34" s="7" t="s">
        <v>134</v>
      </c>
      <c r="O34" s="10" t="s">
        <v>135</v>
      </c>
      <c r="P34" s="11" t="s">
        <v>136</v>
      </c>
      <c r="Q34" s="7" t="s">
        <v>42</v>
      </c>
      <c r="R34" s="12" t="s">
        <v>113</v>
      </c>
      <c r="S34" s="12"/>
      <c r="T34" s="12"/>
      <c r="U34" s="12"/>
      <c r="V34" s="12" t="s">
        <v>114</v>
      </c>
      <c r="W34" s="16" t="s">
        <v>115</v>
      </c>
      <c r="X34" s="12" t="s">
        <v>116</v>
      </c>
      <c r="Y34" s="14" t="str">
        <f aca="false">IF(U34="","",U34*0.0022)</f>
        <v/>
      </c>
      <c r="Z34" s="14" t="str">
        <f aca="false">IF(U34="","",U34*0.00515)</f>
        <v/>
      </c>
      <c r="AA34" s="12" t="s">
        <v>117</v>
      </c>
      <c r="AB34" s="15"/>
      <c r="AC34" s="15"/>
    </row>
    <row r="35" customFormat="false" ht="26.25" hidden="false" customHeight="true" outlineLevel="0" collapsed="false">
      <c r="A35" s="6" t="n">
        <v>31</v>
      </c>
      <c r="B35" s="7" t="s">
        <v>127</v>
      </c>
      <c r="C35" s="7" t="s">
        <v>149</v>
      </c>
      <c r="D35" s="7" t="s">
        <v>129</v>
      </c>
      <c r="E35" s="7" t="s">
        <v>34</v>
      </c>
      <c r="F35" s="7" t="s">
        <v>142</v>
      </c>
      <c r="G35" s="7" t="s">
        <v>150</v>
      </c>
      <c r="H35" s="7" t="s">
        <v>151</v>
      </c>
      <c r="I35" s="7" t="n">
        <v>24</v>
      </c>
      <c r="J35" s="7" t="n">
        <v>175</v>
      </c>
      <c r="K35" s="7" t="n">
        <v>2.1</v>
      </c>
      <c r="L35" s="8" t="n">
        <f aca="false">IF(J35&lt;&gt;"",J35/1000,IF(AND(K35&lt;&gt;"",I35&lt;&gt;""),K35/I35,""))</f>
        <v>0.175</v>
      </c>
      <c r="M35" s="17" t="s">
        <v>133</v>
      </c>
      <c r="N35" s="7" t="s">
        <v>134</v>
      </c>
      <c r="O35" s="10" t="s">
        <v>135</v>
      </c>
      <c r="P35" s="11" t="s">
        <v>136</v>
      </c>
      <c r="Q35" s="7" t="s">
        <v>42</v>
      </c>
      <c r="R35" s="12" t="s">
        <v>113</v>
      </c>
      <c r="S35" s="12"/>
      <c r="T35" s="12"/>
      <c r="U35" s="12"/>
      <c r="V35" s="12" t="s">
        <v>114</v>
      </c>
      <c r="W35" s="16" t="s">
        <v>115</v>
      </c>
      <c r="X35" s="12" t="s">
        <v>116</v>
      </c>
      <c r="Y35" s="14" t="str">
        <f aca="false">IF(U35="","",U35*0.0022)</f>
        <v/>
      </c>
      <c r="Z35" s="14" t="str">
        <f aca="false">IF(U35="","",U35*0.00515)</f>
        <v/>
      </c>
      <c r="AA35" s="12" t="s">
        <v>117</v>
      </c>
      <c r="AB35" s="15"/>
      <c r="AC35" s="15"/>
    </row>
    <row r="36" customFormat="false" ht="26.25" hidden="false" customHeight="true" outlineLevel="0" collapsed="false">
      <c r="A36" s="6" t="n">
        <v>32</v>
      </c>
      <c r="B36" s="7" t="s">
        <v>127</v>
      </c>
      <c r="C36" s="7" t="s">
        <v>152</v>
      </c>
      <c r="D36" s="7" t="s">
        <v>129</v>
      </c>
      <c r="E36" s="7" t="s">
        <v>34</v>
      </c>
      <c r="F36" s="7" t="s">
        <v>145</v>
      </c>
      <c r="G36" s="7" t="s">
        <v>150</v>
      </c>
      <c r="H36" s="7" t="s">
        <v>151</v>
      </c>
      <c r="I36" s="7" t="n">
        <v>24</v>
      </c>
      <c r="J36" s="7" t="n">
        <v>175</v>
      </c>
      <c r="K36" s="7" t="n">
        <v>2.1</v>
      </c>
      <c r="L36" s="8" t="n">
        <f aca="false">IF(J36&lt;&gt;"",J36/1000,IF(AND(K36&lt;&gt;"",I36&lt;&gt;""),K36/I36,""))</f>
        <v>0.175</v>
      </c>
      <c r="M36" s="17" t="s">
        <v>133</v>
      </c>
      <c r="N36" s="7" t="s">
        <v>134</v>
      </c>
      <c r="O36" s="10" t="s">
        <v>135</v>
      </c>
      <c r="P36" s="11" t="s">
        <v>136</v>
      </c>
      <c r="Q36" s="7" t="s">
        <v>42</v>
      </c>
      <c r="R36" s="12" t="s">
        <v>113</v>
      </c>
      <c r="S36" s="12"/>
      <c r="T36" s="12"/>
      <c r="U36" s="12"/>
      <c r="V36" s="12" t="s">
        <v>114</v>
      </c>
      <c r="W36" s="16" t="s">
        <v>115</v>
      </c>
      <c r="X36" s="12" t="s">
        <v>116</v>
      </c>
      <c r="Y36" s="14" t="str">
        <f aca="false">IF(U36="","",U36*0.0022)</f>
        <v/>
      </c>
      <c r="Z36" s="14" t="str">
        <f aca="false">IF(U36="","",U36*0.00515)</f>
        <v/>
      </c>
      <c r="AA36" s="12" t="s">
        <v>117</v>
      </c>
      <c r="AB36" s="15"/>
      <c r="AC36" s="15"/>
    </row>
    <row r="37" customFormat="false" ht="26.25" hidden="false" customHeight="true" outlineLevel="0" collapsed="false">
      <c r="A37" s="6" t="n">
        <v>33</v>
      </c>
      <c r="B37" s="7" t="s">
        <v>127</v>
      </c>
      <c r="C37" s="7" t="s">
        <v>153</v>
      </c>
      <c r="D37" s="7" t="s">
        <v>129</v>
      </c>
      <c r="E37" s="7" t="s">
        <v>34</v>
      </c>
      <c r="F37" s="7" t="s">
        <v>138</v>
      </c>
      <c r="G37" s="7" t="s">
        <v>150</v>
      </c>
      <c r="H37" s="7" t="s">
        <v>132</v>
      </c>
      <c r="I37" s="7" t="n">
        <v>24</v>
      </c>
      <c r="J37" s="7" t="n">
        <v>175</v>
      </c>
      <c r="K37" s="7" t="n">
        <v>2.1</v>
      </c>
      <c r="L37" s="8" t="n">
        <f aca="false">IF(J37&lt;&gt;"",J37/1000,IF(AND(K37&lt;&gt;"",I37&lt;&gt;""),K37/I37,""))</f>
        <v>0.175</v>
      </c>
      <c r="M37" s="17" t="s">
        <v>133</v>
      </c>
      <c r="N37" s="7" t="s">
        <v>134</v>
      </c>
      <c r="O37" s="10" t="s">
        <v>135</v>
      </c>
      <c r="P37" s="11" t="s">
        <v>136</v>
      </c>
      <c r="Q37" s="7" t="s">
        <v>42</v>
      </c>
      <c r="R37" s="12" t="s">
        <v>113</v>
      </c>
      <c r="S37" s="12"/>
      <c r="T37" s="12"/>
      <c r="U37" s="12"/>
      <c r="V37" s="12" t="s">
        <v>114</v>
      </c>
      <c r="W37" s="16" t="s">
        <v>115</v>
      </c>
      <c r="X37" s="12" t="s">
        <v>116</v>
      </c>
      <c r="Y37" s="14" t="str">
        <f aca="false">IF(U37="","",U37*0.0022)</f>
        <v/>
      </c>
      <c r="Z37" s="14" t="str">
        <f aca="false">IF(U37="","",U37*0.00515)</f>
        <v/>
      </c>
      <c r="AA37" s="12" t="s">
        <v>117</v>
      </c>
      <c r="AB37" s="15"/>
      <c r="AC37" s="15"/>
    </row>
    <row r="38" customFormat="false" ht="26.25" hidden="false" customHeight="true" outlineLevel="0" collapsed="false">
      <c r="A38" s="6" t="n">
        <v>34</v>
      </c>
      <c r="B38" s="7" t="s">
        <v>127</v>
      </c>
      <c r="C38" s="7" t="s">
        <v>154</v>
      </c>
      <c r="D38" s="7" t="s">
        <v>129</v>
      </c>
      <c r="E38" s="7" t="s">
        <v>34</v>
      </c>
      <c r="F38" s="7" t="s">
        <v>145</v>
      </c>
      <c r="G38" s="7" t="s">
        <v>131</v>
      </c>
      <c r="H38" s="7" t="s">
        <v>56</v>
      </c>
      <c r="I38" s="7" t="n">
        <v>24</v>
      </c>
      <c r="J38" s="7" t="n">
        <v>175</v>
      </c>
      <c r="K38" s="7" t="n">
        <v>2.1</v>
      </c>
      <c r="L38" s="8" t="n">
        <f aca="false">IF(J38&lt;&gt;"",J38/1000,IF(AND(K38&lt;&gt;"",I38&lt;&gt;""),K38/I38,""))</f>
        <v>0.175</v>
      </c>
      <c r="M38" s="17" t="s">
        <v>133</v>
      </c>
      <c r="N38" s="7" t="s">
        <v>134</v>
      </c>
      <c r="O38" s="10" t="s">
        <v>135</v>
      </c>
      <c r="P38" s="11" t="s">
        <v>136</v>
      </c>
      <c r="Q38" s="7" t="s">
        <v>42</v>
      </c>
      <c r="R38" s="12" t="s">
        <v>113</v>
      </c>
      <c r="S38" s="12"/>
      <c r="T38" s="12"/>
      <c r="U38" s="12"/>
      <c r="V38" s="12" t="s">
        <v>114</v>
      </c>
      <c r="W38" s="16" t="s">
        <v>115</v>
      </c>
      <c r="X38" s="12" t="s">
        <v>116</v>
      </c>
      <c r="Y38" s="14" t="str">
        <f aca="false">IF(U38="","",U38*0.0022)</f>
        <v/>
      </c>
      <c r="Z38" s="14" t="str">
        <f aca="false">IF(U38="","",U38*0.00515)</f>
        <v/>
      </c>
      <c r="AA38" s="12" t="s">
        <v>117</v>
      </c>
      <c r="AB38" s="15"/>
      <c r="AC38" s="15"/>
    </row>
    <row r="39" customFormat="false" ht="26.25" hidden="false" customHeight="true" outlineLevel="0" collapsed="false">
      <c r="A39" s="6" t="n">
        <v>35</v>
      </c>
      <c r="B39" s="7" t="s">
        <v>127</v>
      </c>
      <c r="C39" s="7" t="s">
        <v>155</v>
      </c>
      <c r="D39" s="7" t="s">
        <v>129</v>
      </c>
      <c r="E39" s="7" t="s">
        <v>34</v>
      </c>
      <c r="F39" s="7" t="s">
        <v>140</v>
      </c>
      <c r="G39" s="7" t="s">
        <v>150</v>
      </c>
      <c r="H39" s="7" t="s">
        <v>156</v>
      </c>
      <c r="I39" s="7" t="n">
        <v>24</v>
      </c>
      <c r="J39" s="7" t="n">
        <v>175</v>
      </c>
      <c r="K39" s="7" t="n">
        <v>2.1</v>
      </c>
      <c r="L39" s="8" t="n">
        <f aca="false">IF(J39&lt;&gt;"",J39/1000,IF(AND(K39&lt;&gt;"",I39&lt;&gt;""),K39/I39,""))</f>
        <v>0.175</v>
      </c>
      <c r="M39" s="17" t="s">
        <v>133</v>
      </c>
      <c r="N39" s="7" t="s">
        <v>134</v>
      </c>
      <c r="O39" s="10" t="s">
        <v>135</v>
      </c>
      <c r="P39" s="11" t="s">
        <v>136</v>
      </c>
      <c r="Q39" s="7" t="s">
        <v>42</v>
      </c>
      <c r="R39" s="12" t="s">
        <v>113</v>
      </c>
      <c r="S39" s="12"/>
      <c r="T39" s="12"/>
      <c r="U39" s="12"/>
      <c r="V39" s="12" t="s">
        <v>114</v>
      </c>
      <c r="W39" s="16" t="s">
        <v>115</v>
      </c>
      <c r="X39" s="12" t="s">
        <v>116</v>
      </c>
      <c r="Y39" s="14" t="str">
        <f aca="false">IF(U39="","",U39*0.0022)</f>
        <v/>
      </c>
      <c r="Z39" s="14" t="str">
        <f aca="false">IF(U39="","",U39*0.00515)</f>
        <v/>
      </c>
      <c r="AA39" s="12" t="s">
        <v>117</v>
      </c>
      <c r="AB39" s="15"/>
      <c r="AC39" s="15"/>
    </row>
    <row r="40" customFormat="false" ht="26.25" hidden="false" customHeight="true" outlineLevel="0" collapsed="false">
      <c r="A40" s="6" t="n">
        <v>36</v>
      </c>
      <c r="B40" s="7" t="s">
        <v>127</v>
      </c>
      <c r="C40" s="7" t="s">
        <v>157</v>
      </c>
      <c r="D40" s="7" t="s">
        <v>129</v>
      </c>
      <c r="E40" s="7" t="s">
        <v>34</v>
      </c>
      <c r="F40" s="7" t="s">
        <v>147</v>
      </c>
      <c r="G40" s="7" t="s">
        <v>150</v>
      </c>
      <c r="H40" s="7" t="s">
        <v>143</v>
      </c>
      <c r="I40" s="7" t="n">
        <v>24</v>
      </c>
      <c r="J40" s="7" t="n">
        <v>175</v>
      </c>
      <c r="K40" s="7" t="n">
        <v>2.1</v>
      </c>
      <c r="L40" s="8" t="n">
        <f aca="false">IF(J40&lt;&gt;"",J40/1000,IF(AND(K40&lt;&gt;"",I40&lt;&gt;""),K40/I40,""))</f>
        <v>0.175</v>
      </c>
      <c r="M40" s="17" t="s">
        <v>133</v>
      </c>
      <c r="N40" s="7" t="s">
        <v>134</v>
      </c>
      <c r="O40" s="10" t="s">
        <v>135</v>
      </c>
      <c r="P40" s="11" t="s">
        <v>158</v>
      </c>
      <c r="Q40" s="7" t="s">
        <v>42</v>
      </c>
      <c r="R40" s="12" t="s">
        <v>113</v>
      </c>
      <c r="S40" s="12"/>
      <c r="T40" s="12"/>
      <c r="U40" s="12"/>
      <c r="V40" s="12" t="s">
        <v>114</v>
      </c>
      <c r="W40" s="16" t="s">
        <v>115</v>
      </c>
      <c r="X40" s="12" t="s">
        <v>116</v>
      </c>
      <c r="Y40" s="14" t="str">
        <f aca="false">IF(U40="","",U40*0.0022)</f>
        <v/>
      </c>
      <c r="Z40" s="14" t="str">
        <f aca="false">IF(U40="","",U40*0.00515)</f>
        <v/>
      </c>
      <c r="AA40" s="12" t="s">
        <v>117</v>
      </c>
      <c r="AB40" s="15"/>
      <c r="AC40" s="15"/>
    </row>
    <row r="41" customFormat="false" ht="26.25" hidden="false" customHeight="true" outlineLevel="0" collapsed="false">
      <c r="A41" s="6" t="n">
        <v>37</v>
      </c>
      <c r="B41" s="7" t="s">
        <v>127</v>
      </c>
      <c r="C41" s="7" t="s">
        <v>159</v>
      </c>
      <c r="D41" s="7" t="s">
        <v>129</v>
      </c>
      <c r="E41" s="7" t="s">
        <v>34</v>
      </c>
      <c r="F41" s="7" t="s">
        <v>145</v>
      </c>
      <c r="G41" s="7" t="s">
        <v>150</v>
      </c>
      <c r="H41" s="7" t="s">
        <v>160</v>
      </c>
      <c r="I41" s="7" t="n">
        <v>24</v>
      </c>
      <c r="J41" s="7" t="n">
        <v>175</v>
      </c>
      <c r="K41" s="7" t="n">
        <v>2.1</v>
      </c>
      <c r="L41" s="8" t="n">
        <f aca="false">IF(J41&lt;&gt;"",J41/1000,IF(AND(K41&lt;&gt;"",I41&lt;&gt;""),K41/I41,""))</f>
        <v>0.175</v>
      </c>
      <c r="M41" s="17" t="s">
        <v>133</v>
      </c>
      <c r="N41" s="7" t="s">
        <v>134</v>
      </c>
      <c r="O41" s="10" t="s">
        <v>135</v>
      </c>
      <c r="P41" s="11" t="s">
        <v>158</v>
      </c>
      <c r="Q41" s="7" t="s">
        <v>42</v>
      </c>
      <c r="R41" s="12" t="s">
        <v>113</v>
      </c>
      <c r="S41" s="12"/>
      <c r="T41" s="12"/>
      <c r="U41" s="12"/>
      <c r="V41" s="12" t="s">
        <v>114</v>
      </c>
      <c r="W41" s="16" t="s">
        <v>115</v>
      </c>
      <c r="X41" s="12" t="s">
        <v>116</v>
      </c>
      <c r="Y41" s="14" t="str">
        <f aca="false">IF(U41="","",U41*0.0022)</f>
        <v/>
      </c>
      <c r="Z41" s="14" t="str">
        <f aca="false">IF(U41="","",U41*0.00515)</f>
        <v/>
      </c>
      <c r="AA41" s="12" t="s">
        <v>117</v>
      </c>
      <c r="AB41" s="15"/>
      <c r="AC41" s="15"/>
    </row>
    <row r="42" customFormat="false" ht="26.25" hidden="false" customHeight="true" outlineLevel="0" collapsed="false">
      <c r="A42" s="6" t="n">
        <v>38</v>
      </c>
      <c r="B42" s="7" t="s">
        <v>127</v>
      </c>
      <c r="C42" s="7" t="s">
        <v>161</v>
      </c>
      <c r="D42" s="7" t="s">
        <v>129</v>
      </c>
      <c r="E42" s="7" t="s">
        <v>34</v>
      </c>
      <c r="F42" s="7" t="s">
        <v>142</v>
      </c>
      <c r="G42" s="7" t="s">
        <v>131</v>
      </c>
      <c r="H42" s="7" t="s">
        <v>143</v>
      </c>
      <c r="I42" s="7" t="n">
        <v>24</v>
      </c>
      <c r="J42" s="7" t="n">
        <v>175</v>
      </c>
      <c r="K42" s="7" t="n">
        <v>2.1</v>
      </c>
      <c r="L42" s="8" t="n">
        <f aca="false">IF(J42&lt;&gt;"",J42/1000,IF(AND(K42&lt;&gt;"",I42&lt;&gt;""),K42/I42,""))</f>
        <v>0.175</v>
      </c>
      <c r="M42" s="17" t="s">
        <v>133</v>
      </c>
      <c r="N42" s="7" t="s">
        <v>134</v>
      </c>
      <c r="O42" s="10" t="s">
        <v>135</v>
      </c>
      <c r="P42" s="11" t="s">
        <v>158</v>
      </c>
      <c r="Q42" s="7" t="s">
        <v>42</v>
      </c>
      <c r="R42" s="12" t="s">
        <v>113</v>
      </c>
      <c r="S42" s="12"/>
      <c r="T42" s="12"/>
      <c r="U42" s="12"/>
      <c r="V42" s="12" t="s">
        <v>114</v>
      </c>
      <c r="W42" s="16" t="s">
        <v>115</v>
      </c>
      <c r="X42" s="12" t="s">
        <v>116</v>
      </c>
      <c r="Y42" s="14" t="str">
        <f aca="false">IF(U42="","",U42*0.0022)</f>
        <v/>
      </c>
      <c r="Z42" s="14" t="str">
        <f aca="false">IF(U42="","",U42*0.00515)</f>
        <v/>
      </c>
      <c r="AA42" s="12" t="s">
        <v>117</v>
      </c>
      <c r="AB42" s="15"/>
      <c r="AC42" s="15"/>
    </row>
    <row r="43" customFormat="false" ht="26.25" hidden="false" customHeight="true" outlineLevel="0" collapsed="false">
      <c r="A43" s="6" t="n">
        <v>39</v>
      </c>
      <c r="B43" s="7" t="s">
        <v>127</v>
      </c>
      <c r="C43" s="7" t="s">
        <v>162</v>
      </c>
      <c r="D43" s="7" t="s">
        <v>129</v>
      </c>
      <c r="E43" s="7" t="s">
        <v>34</v>
      </c>
      <c r="F43" s="7" t="s">
        <v>145</v>
      </c>
      <c r="G43" s="7" t="s">
        <v>131</v>
      </c>
      <c r="H43" s="7" t="s">
        <v>61</v>
      </c>
      <c r="I43" s="7" t="n">
        <v>24</v>
      </c>
      <c r="J43" s="7" t="n">
        <v>175</v>
      </c>
      <c r="K43" s="7" t="n">
        <v>2.1</v>
      </c>
      <c r="L43" s="8" t="n">
        <f aca="false">IF(J43&lt;&gt;"",J43/1000,IF(AND(K43&lt;&gt;"",I43&lt;&gt;""),K43/I43,""))</f>
        <v>0.175</v>
      </c>
      <c r="M43" s="17" t="s">
        <v>133</v>
      </c>
      <c r="N43" s="7" t="s">
        <v>134</v>
      </c>
      <c r="O43" s="10" t="s">
        <v>135</v>
      </c>
      <c r="P43" s="11" t="s">
        <v>158</v>
      </c>
      <c r="Q43" s="7" t="s">
        <v>42</v>
      </c>
      <c r="R43" s="12" t="s">
        <v>113</v>
      </c>
      <c r="S43" s="12"/>
      <c r="T43" s="12"/>
      <c r="U43" s="12"/>
      <c r="V43" s="12" t="s">
        <v>114</v>
      </c>
      <c r="W43" s="16" t="s">
        <v>115</v>
      </c>
      <c r="X43" s="12" t="s">
        <v>116</v>
      </c>
      <c r="Y43" s="14" t="str">
        <f aca="false">IF(U43="","",U43*0.0022)</f>
        <v/>
      </c>
      <c r="Z43" s="14" t="str">
        <f aca="false">IF(U43="","",U43*0.00515)</f>
        <v/>
      </c>
      <c r="AA43" s="12" t="s">
        <v>117</v>
      </c>
      <c r="AB43" s="15"/>
      <c r="AC43" s="15"/>
    </row>
    <row r="44" customFormat="false" ht="26.25" hidden="false" customHeight="true" outlineLevel="0" collapsed="false">
      <c r="A44" s="6" t="n">
        <v>40</v>
      </c>
      <c r="B44" s="7" t="s">
        <v>163</v>
      </c>
      <c r="C44" s="7" t="s">
        <v>164</v>
      </c>
      <c r="D44" s="7" t="s">
        <v>165</v>
      </c>
      <c r="E44" s="7" t="s">
        <v>166</v>
      </c>
      <c r="F44" s="7" t="s">
        <v>167</v>
      </c>
      <c r="G44" s="7" t="s">
        <v>168</v>
      </c>
      <c r="H44" s="7" t="s">
        <v>169</v>
      </c>
      <c r="I44" s="7" t="n">
        <v>24</v>
      </c>
      <c r="J44" s="7" t="n">
        <v>125</v>
      </c>
      <c r="K44" s="7" t="n">
        <v>3</v>
      </c>
      <c r="L44" s="8" t="n">
        <f aca="false">IF(J44&lt;&gt;"",J44/1000,IF(AND(K44&lt;&gt;"",I44&lt;&gt;""),K44/I44,""))</f>
        <v>0.125</v>
      </c>
      <c r="M44" s="9" t="s">
        <v>38</v>
      </c>
      <c r="N44" s="7" t="s">
        <v>170</v>
      </c>
      <c r="O44" s="10" t="s">
        <v>171</v>
      </c>
      <c r="P44" s="11" t="s">
        <v>172</v>
      </c>
      <c r="Q44" s="7" t="s">
        <v>173</v>
      </c>
      <c r="R44" s="12" t="s">
        <v>174</v>
      </c>
      <c r="S44" s="12" t="n">
        <v>1000</v>
      </c>
      <c r="T44" s="12" t="n">
        <v>1000</v>
      </c>
      <c r="U44" s="12" t="n">
        <v>1000</v>
      </c>
      <c r="V44" s="12" t="s">
        <v>175</v>
      </c>
      <c r="W44" s="18" t="s">
        <v>176</v>
      </c>
      <c r="X44" s="12" t="s">
        <v>177</v>
      </c>
      <c r="Y44" s="14" t="n">
        <f aca="false">IF(U44="","",U44*0.0022)</f>
        <v>2.2</v>
      </c>
      <c r="Z44" s="14" t="n">
        <f aca="false">IF(U44="","",U44*0.00515)</f>
        <v>5.15</v>
      </c>
      <c r="AA44" s="12" t="s">
        <v>178</v>
      </c>
      <c r="AB44" s="15"/>
      <c r="AC44" s="15"/>
    </row>
    <row r="45" customFormat="false" ht="26.25" hidden="false" customHeight="true" outlineLevel="0" collapsed="false">
      <c r="A45" s="6" t="n">
        <v>41</v>
      </c>
      <c r="B45" s="7" t="s">
        <v>163</v>
      </c>
      <c r="C45" s="7" t="s">
        <v>179</v>
      </c>
      <c r="D45" s="7" t="s">
        <v>165</v>
      </c>
      <c r="E45" s="7" t="s">
        <v>166</v>
      </c>
      <c r="F45" s="7" t="s">
        <v>167</v>
      </c>
      <c r="G45" s="7" t="s">
        <v>168</v>
      </c>
      <c r="H45" s="7" t="s">
        <v>180</v>
      </c>
      <c r="I45" s="7" t="n">
        <v>24</v>
      </c>
      <c r="J45" s="7" t="n">
        <v>125</v>
      </c>
      <c r="K45" s="7" t="n">
        <v>3</v>
      </c>
      <c r="L45" s="8" t="n">
        <f aca="false">IF(J45&lt;&gt;"",J45/1000,IF(AND(K45&lt;&gt;"",I45&lt;&gt;""),K45/I45,""))</f>
        <v>0.125</v>
      </c>
      <c r="M45" s="9" t="s">
        <v>38</v>
      </c>
      <c r="N45" s="7" t="s">
        <v>170</v>
      </c>
      <c r="O45" s="10" t="s">
        <v>171</v>
      </c>
      <c r="P45" s="11" t="s">
        <v>172</v>
      </c>
      <c r="Q45" s="7" t="s">
        <v>173</v>
      </c>
      <c r="R45" s="12" t="s">
        <v>174</v>
      </c>
      <c r="S45" s="12" t="n">
        <v>1000</v>
      </c>
      <c r="T45" s="12" t="n">
        <v>1000</v>
      </c>
      <c r="U45" s="12" t="n">
        <v>1000</v>
      </c>
      <c r="V45" s="12" t="s">
        <v>175</v>
      </c>
      <c r="W45" s="18" t="s">
        <v>176</v>
      </c>
      <c r="X45" s="12" t="s">
        <v>177</v>
      </c>
      <c r="Y45" s="14" t="n">
        <f aca="false">IF(U45="","",U45*0.0022)</f>
        <v>2.2</v>
      </c>
      <c r="Z45" s="14" t="n">
        <f aca="false">IF(U45="","",U45*0.00515)</f>
        <v>5.15</v>
      </c>
      <c r="AA45" s="12" t="s">
        <v>178</v>
      </c>
      <c r="AB45" s="15"/>
      <c r="AC45" s="15"/>
    </row>
    <row r="46" customFormat="false" ht="26.25" hidden="false" customHeight="true" outlineLevel="0" collapsed="false">
      <c r="A46" s="6" t="n">
        <v>42</v>
      </c>
      <c r="B46" s="7" t="s">
        <v>163</v>
      </c>
      <c r="C46" s="7" t="s">
        <v>181</v>
      </c>
      <c r="D46" s="7" t="s">
        <v>165</v>
      </c>
      <c r="E46" s="7" t="s">
        <v>166</v>
      </c>
      <c r="F46" s="7" t="s">
        <v>167</v>
      </c>
      <c r="G46" s="7" t="s">
        <v>168</v>
      </c>
      <c r="H46" s="7" t="s">
        <v>182</v>
      </c>
      <c r="I46" s="7" t="n">
        <v>24</v>
      </c>
      <c r="J46" s="7" t="n">
        <v>125</v>
      </c>
      <c r="K46" s="7" t="n">
        <v>3</v>
      </c>
      <c r="L46" s="8" t="n">
        <f aca="false">IF(J46&lt;&gt;"",J46/1000,IF(AND(K46&lt;&gt;"",I46&lt;&gt;""),K46/I46,""))</f>
        <v>0.125</v>
      </c>
      <c r="M46" s="9" t="s">
        <v>38</v>
      </c>
      <c r="N46" s="7" t="s">
        <v>170</v>
      </c>
      <c r="O46" s="10" t="s">
        <v>171</v>
      </c>
      <c r="P46" s="11" t="s">
        <v>172</v>
      </c>
      <c r="Q46" s="7" t="s">
        <v>173</v>
      </c>
      <c r="R46" s="12" t="s">
        <v>174</v>
      </c>
      <c r="S46" s="12" t="n">
        <v>1000</v>
      </c>
      <c r="T46" s="12" t="n">
        <v>1000</v>
      </c>
      <c r="U46" s="12" t="n">
        <v>1000</v>
      </c>
      <c r="V46" s="12" t="s">
        <v>175</v>
      </c>
      <c r="W46" s="18" t="s">
        <v>176</v>
      </c>
      <c r="X46" s="12" t="s">
        <v>177</v>
      </c>
      <c r="Y46" s="14" t="n">
        <f aca="false">IF(U46="","",U46*0.0022)</f>
        <v>2.2</v>
      </c>
      <c r="Z46" s="14" t="n">
        <f aca="false">IF(U46="","",U46*0.00515)</f>
        <v>5.15</v>
      </c>
      <c r="AA46" s="12" t="s">
        <v>178</v>
      </c>
      <c r="AB46" s="15"/>
      <c r="AC46" s="15"/>
    </row>
    <row r="47" customFormat="false" ht="26.25" hidden="false" customHeight="true" outlineLevel="0" collapsed="false">
      <c r="A47" s="6" t="n">
        <v>43</v>
      </c>
      <c r="B47" s="7" t="s">
        <v>163</v>
      </c>
      <c r="C47" s="7" t="s">
        <v>183</v>
      </c>
      <c r="D47" s="7" t="s">
        <v>165</v>
      </c>
      <c r="E47" s="7" t="s">
        <v>166</v>
      </c>
      <c r="F47" s="7" t="s">
        <v>167</v>
      </c>
      <c r="G47" s="7" t="s">
        <v>168</v>
      </c>
      <c r="H47" s="7" t="s">
        <v>184</v>
      </c>
      <c r="I47" s="7" t="n">
        <v>24</v>
      </c>
      <c r="J47" s="7" t="n">
        <v>125</v>
      </c>
      <c r="K47" s="7" t="n">
        <v>3</v>
      </c>
      <c r="L47" s="8" t="n">
        <f aca="false">IF(J47&lt;&gt;"",J47/1000,IF(AND(K47&lt;&gt;"",I47&lt;&gt;""),K47/I47,""))</f>
        <v>0.125</v>
      </c>
      <c r="M47" s="9" t="s">
        <v>38</v>
      </c>
      <c r="N47" s="7" t="s">
        <v>170</v>
      </c>
      <c r="O47" s="10" t="s">
        <v>171</v>
      </c>
      <c r="P47" s="11" t="s">
        <v>172</v>
      </c>
      <c r="Q47" s="7" t="s">
        <v>173</v>
      </c>
      <c r="R47" s="12" t="s">
        <v>174</v>
      </c>
      <c r="S47" s="12" t="n">
        <v>1000</v>
      </c>
      <c r="T47" s="12" t="n">
        <v>1000</v>
      </c>
      <c r="U47" s="12" t="n">
        <v>1000</v>
      </c>
      <c r="V47" s="12" t="s">
        <v>175</v>
      </c>
      <c r="W47" s="18" t="s">
        <v>176</v>
      </c>
      <c r="X47" s="12" t="s">
        <v>177</v>
      </c>
      <c r="Y47" s="14" t="n">
        <f aca="false">IF(U47="","",U47*0.0022)</f>
        <v>2.2</v>
      </c>
      <c r="Z47" s="14" t="n">
        <f aca="false">IF(U47="","",U47*0.00515)</f>
        <v>5.15</v>
      </c>
      <c r="AA47" s="12" t="s">
        <v>178</v>
      </c>
      <c r="AB47" s="15"/>
      <c r="AC47" s="15"/>
    </row>
    <row r="48" customFormat="false" ht="26.25" hidden="false" customHeight="true" outlineLevel="0" collapsed="false">
      <c r="A48" s="6" t="n">
        <v>44</v>
      </c>
      <c r="B48" s="7" t="s">
        <v>163</v>
      </c>
      <c r="C48" s="7" t="s">
        <v>185</v>
      </c>
      <c r="D48" s="7" t="s">
        <v>165</v>
      </c>
      <c r="E48" s="7" t="s">
        <v>166</v>
      </c>
      <c r="F48" s="7" t="s">
        <v>186</v>
      </c>
      <c r="G48" s="7" t="s">
        <v>168</v>
      </c>
      <c r="H48" s="7" t="s">
        <v>169</v>
      </c>
      <c r="I48" s="7" t="n">
        <v>24</v>
      </c>
      <c r="J48" s="7" t="n">
        <v>125</v>
      </c>
      <c r="K48" s="7" t="n">
        <v>3</v>
      </c>
      <c r="L48" s="8" t="n">
        <f aca="false">IF(J48&lt;&gt;"",J48/1000,IF(AND(K48&lt;&gt;"",I48&lt;&gt;""),K48/I48,""))</f>
        <v>0.125</v>
      </c>
      <c r="M48" s="9" t="s">
        <v>38</v>
      </c>
      <c r="N48" s="7" t="s">
        <v>170</v>
      </c>
      <c r="O48" s="10" t="s">
        <v>171</v>
      </c>
      <c r="P48" s="11" t="s">
        <v>172</v>
      </c>
      <c r="Q48" s="7" t="s">
        <v>173</v>
      </c>
      <c r="R48" s="12" t="s">
        <v>174</v>
      </c>
      <c r="S48" s="12" t="n">
        <v>1000</v>
      </c>
      <c r="T48" s="12" t="n">
        <v>1000</v>
      </c>
      <c r="U48" s="12" t="n">
        <v>1000</v>
      </c>
      <c r="V48" s="12" t="s">
        <v>175</v>
      </c>
      <c r="W48" s="18" t="s">
        <v>176</v>
      </c>
      <c r="X48" s="12" t="s">
        <v>177</v>
      </c>
      <c r="Y48" s="14" t="n">
        <f aca="false">IF(U48="","",U48*0.0022)</f>
        <v>2.2</v>
      </c>
      <c r="Z48" s="14" t="n">
        <f aca="false">IF(U48="","",U48*0.00515)</f>
        <v>5.15</v>
      </c>
      <c r="AA48" s="12" t="s">
        <v>178</v>
      </c>
      <c r="AB48" s="15"/>
      <c r="AC48" s="15"/>
    </row>
    <row r="49" customFormat="false" ht="26.25" hidden="false" customHeight="true" outlineLevel="0" collapsed="false">
      <c r="A49" s="6" t="n">
        <v>45</v>
      </c>
      <c r="B49" s="7" t="s">
        <v>163</v>
      </c>
      <c r="C49" s="7" t="s">
        <v>187</v>
      </c>
      <c r="D49" s="7" t="s">
        <v>165</v>
      </c>
      <c r="E49" s="7" t="s">
        <v>166</v>
      </c>
      <c r="F49" s="7" t="s">
        <v>186</v>
      </c>
      <c r="G49" s="7" t="s">
        <v>168</v>
      </c>
      <c r="H49" s="7" t="s">
        <v>180</v>
      </c>
      <c r="I49" s="7" t="n">
        <v>24</v>
      </c>
      <c r="J49" s="7" t="n">
        <v>125</v>
      </c>
      <c r="K49" s="7" t="n">
        <v>3</v>
      </c>
      <c r="L49" s="8" t="n">
        <f aca="false">IF(J49&lt;&gt;"",J49/1000,IF(AND(K49&lt;&gt;"",I49&lt;&gt;""),K49/I49,""))</f>
        <v>0.125</v>
      </c>
      <c r="M49" s="9" t="s">
        <v>38</v>
      </c>
      <c r="N49" s="7" t="s">
        <v>170</v>
      </c>
      <c r="O49" s="10" t="s">
        <v>171</v>
      </c>
      <c r="P49" s="11" t="s">
        <v>172</v>
      </c>
      <c r="Q49" s="7" t="s">
        <v>173</v>
      </c>
      <c r="R49" s="12" t="s">
        <v>174</v>
      </c>
      <c r="S49" s="12" t="n">
        <v>1000</v>
      </c>
      <c r="T49" s="12" t="n">
        <v>1000</v>
      </c>
      <c r="U49" s="12" t="n">
        <v>1000</v>
      </c>
      <c r="V49" s="12" t="s">
        <v>175</v>
      </c>
      <c r="W49" s="18" t="s">
        <v>176</v>
      </c>
      <c r="X49" s="12" t="s">
        <v>177</v>
      </c>
      <c r="Y49" s="14" t="n">
        <f aca="false">IF(U49="","",U49*0.0022)</f>
        <v>2.2</v>
      </c>
      <c r="Z49" s="14" t="n">
        <f aca="false">IF(U49="","",U49*0.00515)</f>
        <v>5.15</v>
      </c>
      <c r="AA49" s="12" t="s">
        <v>178</v>
      </c>
      <c r="AB49" s="15"/>
      <c r="AC49" s="15"/>
    </row>
    <row r="50" customFormat="false" ht="26.25" hidden="false" customHeight="true" outlineLevel="0" collapsed="false">
      <c r="A50" s="6" t="n">
        <v>46</v>
      </c>
      <c r="B50" s="7" t="s">
        <v>163</v>
      </c>
      <c r="C50" s="7" t="s">
        <v>188</v>
      </c>
      <c r="D50" s="7" t="s">
        <v>165</v>
      </c>
      <c r="E50" s="7" t="s">
        <v>166</v>
      </c>
      <c r="F50" s="7" t="s">
        <v>186</v>
      </c>
      <c r="G50" s="7" t="s">
        <v>168</v>
      </c>
      <c r="H50" s="7" t="s">
        <v>182</v>
      </c>
      <c r="I50" s="7" t="n">
        <v>24</v>
      </c>
      <c r="J50" s="7" t="n">
        <v>125</v>
      </c>
      <c r="K50" s="7" t="n">
        <v>3</v>
      </c>
      <c r="L50" s="8" t="n">
        <f aca="false">IF(J50&lt;&gt;"",J50/1000,IF(AND(K50&lt;&gt;"",I50&lt;&gt;""),K50/I50,""))</f>
        <v>0.125</v>
      </c>
      <c r="M50" s="9" t="s">
        <v>38</v>
      </c>
      <c r="N50" s="7" t="s">
        <v>170</v>
      </c>
      <c r="O50" s="10" t="s">
        <v>171</v>
      </c>
      <c r="P50" s="11" t="s">
        <v>172</v>
      </c>
      <c r="Q50" s="7" t="s">
        <v>173</v>
      </c>
      <c r="R50" s="12" t="s">
        <v>174</v>
      </c>
      <c r="S50" s="12" t="n">
        <v>1000</v>
      </c>
      <c r="T50" s="12" t="n">
        <v>1000</v>
      </c>
      <c r="U50" s="12" t="n">
        <v>1000</v>
      </c>
      <c r="V50" s="12" t="s">
        <v>175</v>
      </c>
      <c r="W50" s="18" t="s">
        <v>176</v>
      </c>
      <c r="X50" s="12" t="s">
        <v>177</v>
      </c>
      <c r="Y50" s="14" t="n">
        <f aca="false">IF(U50="","",U50*0.0022)</f>
        <v>2.2</v>
      </c>
      <c r="Z50" s="14" t="n">
        <f aca="false">IF(U50="","",U50*0.00515)</f>
        <v>5.15</v>
      </c>
      <c r="AA50" s="12" t="s">
        <v>178</v>
      </c>
      <c r="AB50" s="15"/>
      <c r="AC50" s="15"/>
    </row>
    <row r="51" customFormat="false" ht="26.25" hidden="false" customHeight="true" outlineLevel="0" collapsed="false">
      <c r="A51" s="6" t="n">
        <v>47</v>
      </c>
      <c r="B51" s="7" t="s">
        <v>163</v>
      </c>
      <c r="C51" s="7" t="s">
        <v>189</v>
      </c>
      <c r="D51" s="7" t="s">
        <v>165</v>
      </c>
      <c r="E51" s="7" t="s">
        <v>166</v>
      </c>
      <c r="F51" s="7" t="s">
        <v>186</v>
      </c>
      <c r="G51" s="7" t="s">
        <v>168</v>
      </c>
      <c r="H51" s="7" t="s">
        <v>184</v>
      </c>
      <c r="I51" s="7" t="n">
        <v>24</v>
      </c>
      <c r="J51" s="7" t="n">
        <v>125</v>
      </c>
      <c r="K51" s="7" t="n">
        <v>3</v>
      </c>
      <c r="L51" s="8" t="n">
        <f aca="false">IF(J51&lt;&gt;"",J51/1000,IF(AND(K51&lt;&gt;"",I51&lt;&gt;""),K51/I51,""))</f>
        <v>0.125</v>
      </c>
      <c r="M51" s="9" t="s">
        <v>38</v>
      </c>
      <c r="N51" s="7" t="s">
        <v>170</v>
      </c>
      <c r="O51" s="10" t="s">
        <v>171</v>
      </c>
      <c r="P51" s="11" t="s">
        <v>172</v>
      </c>
      <c r="Q51" s="7" t="s">
        <v>173</v>
      </c>
      <c r="R51" s="12" t="s">
        <v>174</v>
      </c>
      <c r="S51" s="12" t="n">
        <v>1000</v>
      </c>
      <c r="T51" s="12" t="n">
        <v>1000</v>
      </c>
      <c r="U51" s="12" t="n">
        <v>1000</v>
      </c>
      <c r="V51" s="12" t="s">
        <v>175</v>
      </c>
      <c r="W51" s="18" t="s">
        <v>176</v>
      </c>
      <c r="X51" s="12" t="s">
        <v>177</v>
      </c>
      <c r="Y51" s="14" t="n">
        <f aca="false">IF(U51="","",U51*0.0022)</f>
        <v>2.2</v>
      </c>
      <c r="Z51" s="14" t="n">
        <f aca="false">IF(U51="","",U51*0.00515)</f>
        <v>5.15</v>
      </c>
      <c r="AA51" s="12" t="s">
        <v>178</v>
      </c>
      <c r="AB51" s="15"/>
      <c r="AC51" s="15"/>
    </row>
    <row r="52" customFormat="false" ht="26.25" hidden="false" customHeight="true" outlineLevel="0" collapsed="false">
      <c r="A52" s="6" t="n">
        <v>48</v>
      </c>
      <c r="B52" s="7" t="s">
        <v>163</v>
      </c>
      <c r="C52" s="7" t="s">
        <v>190</v>
      </c>
      <c r="D52" s="7" t="s">
        <v>165</v>
      </c>
      <c r="E52" s="7" t="s">
        <v>166</v>
      </c>
      <c r="F52" s="7" t="s">
        <v>191</v>
      </c>
      <c r="G52" s="7" t="s">
        <v>192</v>
      </c>
      <c r="H52" s="7" t="s">
        <v>169</v>
      </c>
      <c r="I52" s="7" t="n">
        <v>24</v>
      </c>
      <c r="J52" s="7" t="n">
        <v>125</v>
      </c>
      <c r="K52" s="7" t="n">
        <v>3</v>
      </c>
      <c r="L52" s="8" t="n">
        <f aca="false">IF(J52&lt;&gt;"",J52/1000,IF(AND(K52&lt;&gt;"",I52&lt;&gt;""),K52/I52,""))</f>
        <v>0.125</v>
      </c>
      <c r="M52" s="9" t="s">
        <v>38</v>
      </c>
      <c r="N52" s="7" t="s">
        <v>170</v>
      </c>
      <c r="O52" s="10" t="s">
        <v>171</v>
      </c>
      <c r="P52" s="11" t="s">
        <v>172</v>
      </c>
      <c r="Q52" s="7" t="s">
        <v>173</v>
      </c>
      <c r="R52" s="12" t="s">
        <v>174</v>
      </c>
      <c r="S52" s="12" t="n">
        <v>1000</v>
      </c>
      <c r="T52" s="12" t="n">
        <v>1000</v>
      </c>
      <c r="U52" s="12" t="n">
        <v>1000</v>
      </c>
      <c r="V52" s="12" t="s">
        <v>175</v>
      </c>
      <c r="W52" s="18" t="s">
        <v>176</v>
      </c>
      <c r="X52" s="12" t="s">
        <v>177</v>
      </c>
      <c r="Y52" s="14" t="n">
        <f aca="false">IF(U52="","",U52*0.0022)</f>
        <v>2.2</v>
      </c>
      <c r="Z52" s="14" t="n">
        <f aca="false">IF(U52="","",U52*0.00515)</f>
        <v>5.15</v>
      </c>
      <c r="AA52" s="12" t="s">
        <v>178</v>
      </c>
      <c r="AB52" s="15"/>
      <c r="AC52" s="15"/>
    </row>
    <row r="53" customFormat="false" ht="26.25" hidden="false" customHeight="true" outlineLevel="0" collapsed="false">
      <c r="A53" s="6" t="n">
        <v>49</v>
      </c>
      <c r="B53" s="7" t="s">
        <v>163</v>
      </c>
      <c r="C53" s="7" t="s">
        <v>193</v>
      </c>
      <c r="D53" s="7" t="s">
        <v>194</v>
      </c>
      <c r="E53" s="7" t="s">
        <v>166</v>
      </c>
      <c r="F53" s="7" t="s">
        <v>167</v>
      </c>
      <c r="G53" s="7" t="s">
        <v>36</v>
      </c>
      <c r="H53" s="7" t="s">
        <v>180</v>
      </c>
      <c r="I53" s="7" t="n">
        <v>24</v>
      </c>
      <c r="J53" s="7" t="n">
        <v>271</v>
      </c>
      <c r="K53" s="7" t="n">
        <v>6.5</v>
      </c>
      <c r="L53" s="8" t="n">
        <f aca="false">IF(J53&lt;&gt;"",J53/1000,IF(AND(K53&lt;&gt;"",I53&lt;&gt;""),K53/I53,""))</f>
        <v>0.271</v>
      </c>
      <c r="M53" s="9" t="s">
        <v>38</v>
      </c>
      <c r="N53" s="7" t="s">
        <v>195</v>
      </c>
      <c r="O53" s="10" t="s">
        <v>196</v>
      </c>
      <c r="P53" s="11" t="s">
        <v>172</v>
      </c>
      <c r="Q53" s="7" t="s">
        <v>197</v>
      </c>
      <c r="R53" s="12" t="s">
        <v>174</v>
      </c>
      <c r="S53" s="12" t="n">
        <v>500</v>
      </c>
      <c r="T53" s="12" t="n">
        <v>500</v>
      </c>
      <c r="U53" s="12" t="n">
        <v>500</v>
      </c>
      <c r="V53" s="12" t="s">
        <v>175</v>
      </c>
      <c r="W53" s="18" t="s">
        <v>176</v>
      </c>
      <c r="X53" s="12" t="s">
        <v>198</v>
      </c>
      <c r="Y53" s="14" t="n">
        <f aca="false">IF(U53="","",U53*0.0022)</f>
        <v>1.1</v>
      </c>
      <c r="Z53" s="14" t="n">
        <f aca="false">IF(U53="","",U53*0.00515)</f>
        <v>2.575</v>
      </c>
      <c r="AA53" s="12" t="s">
        <v>199</v>
      </c>
      <c r="AB53" s="15"/>
      <c r="AC53" s="15"/>
    </row>
    <row r="54" customFormat="false" ht="26.25" hidden="false" customHeight="true" outlineLevel="0" collapsed="false">
      <c r="A54" s="6" t="n">
        <v>50</v>
      </c>
      <c r="B54" s="7" t="s">
        <v>163</v>
      </c>
      <c r="C54" s="7" t="s">
        <v>200</v>
      </c>
      <c r="D54" s="7" t="s">
        <v>194</v>
      </c>
      <c r="E54" s="7" t="s">
        <v>166</v>
      </c>
      <c r="F54" s="7" t="s">
        <v>167</v>
      </c>
      <c r="G54" s="7" t="s">
        <v>36</v>
      </c>
      <c r="H54" s="7" t="s">
        <v>182</v>
      </c>
      <c r="I54" s="7" t="n">
        <v>24</v>
      </c>
      <c r="J54" s="7" t="n">
        <v>271</v>
      </c>
      <c r="K54" s="7" t="n">
        <v>6.5</v>
      </c>
      <c r="L54" s="8" t="n">
        <f aca="false">IF(J54&lt;&gt;"",J54/1000,IF(AND(K54&lt;&gt;"",I54&lt;&gt;""),K54/I54,""))</f>
        <v>0.271</v>
      </c>
      <c r="M54" s="9" t="s">
        <v>38</v>
      </c>
      <c r="N54" s="7" t="s">
        <v>195</v>
      </c>
      <c r="O54" s="10" t="s">
        <v>196</v>
      </c>
      <c r="P54" s="11" t="s">
        <v>172</v>
      </c>
      <c r="Q54" s="7" t="s">
        <v>197</v>
      </c>
      <c r="R54" s="12" t="s">
        <v>174</v>
      </c>
      <c r="S54" s="12" t="n">
        <v>500</v>
      </c>
      <c r="T54" s="12" t="n">
        <v>500</v>
      </c>
      <c r="U54" s="12" t="n">
        <v>500</v>
      </c>
      <c r="V54" s="12" t="s">
        <v>175</v>
      </c>
      <c r="W54" s="18" t="s">
        <v>176</v>
      </c>
      <c r="X54" s="12" t="s">
        <v>198</v>
      </c>
      <c r="Y54" s="14" t="n">
        <f aca="false">IF(U54="","",U54*0.0022)</f>
        <v>1.1</v>
      </c>
      <c r="Z54" s="14" t="n">
        <f aca="false">IF(U54="","",U54*0.00515)</f>
        <v>2.575</v>
      </c>
      <c r="AA54" s="12" t="s">
        <v>199</v>
      </c>
      <c r="AB54" s="15"/>
      <c r="AC54" s="15"/>
    </row>
    <row r="55" customFormat="false" ht="26.25" hidden="false" customHeight="true" outlineLevel="0" collapsed="false">
      <c r="A55" s="6" t="n">
        <v>51</v>
      </c>
      <c r="B55" s="7" t="s">
        <v>163</v>
      </c>
      <c r="C55" s="7" t="s">
        <v>201</v>
      </c>
      <c r="D55" s="7" t="s">
        <v>194</v>
      </c>
      <c r="E55" s="7" t="s">
        <v>166</v>
      </c>
      <c r="F55" s="7" t="s">
        <v>167</v>
      </c>
      <c r="G55" s="7" t="s">
        <v>36</v>
      </c>
      <c r="H55" s="7" t="s">
        <v>184</v>
      </c>
      <c r="I55" s="7" t="n">
        <v>24</v>
      </c>
      <c r="J55" s="7" t="n">
        <v>271</v>
      </c>
      <c r="K55" s="7" t="n">
        <v>6.5</v>
      </c>
      <c r="L55" s="8" t="n">
        <f aca="false">IF(J55&lt;&gt;"",J55/1000,IF(AND(K55&lt;&gt;"",I55&lt;&gt;""),K55/I55,""))</f>
        <v>0.271</v>
      </c>
      <c r="M55" s="9" t="s">
        <v>38</v>
      </c>
      <c r="N55" s="7" t="s">
        <v>195</v>
      </c>
      <c r="O55" s="10" t="s">
        <v>196</v>
      </c>
      <c r="P55" s="11" t="s">
        <v>172</v>
      </c>
      <c r="Q55" s="7" t="s">
        <v>197</v>
      </c>
      <c r="R55" s="12" t="s">
        <v>174</v>
      </c>
      <c r="S55" s="12" t="n">
        <v>500</v>
      </c>
      <c r="T55" s="12" t="n">
        <v>500</v>
      </c>
      <c r="U55" s="12" t="n">
        <v>500</v>
      </c>
      <c r="V55" s="12" t="s">
        <v>175</v>
      </c>
      <c r="W55" s="18" t="s">
        <v>176</v>
      </c>
      <c r="X55" s="12" t="s">
        <v>198</v>
      </c>
      <c r="Y55" s="14" t="n">
        <f aca="false">IF(U55="","",U55*0.0022)</f>
        <v>1.1</v>
      </c>
      <c r="Z55" s="14" t="n">
        <f aca="false">IF(U55="","",U55*0.00515)</f>
        <v>2.575</v>
      </c>
      <c r="AA55" s="12" t="s">
        <v>199</v>
      </c>
      <c r="AB55" s="15"/>
      <c r="AC55" s="15"/>
    </row>
    <row r="56" customFormat="false" ht="26.25" hidden="false" customHeight="true" outlineLevel="0" collapsed="false">
      <c r="A56" s="6" t="n">
        <v>52</v>
      </c>
      <c r="B56" s="7" t="s">
        <v>163</v>
      </c>
      <c r="C56" s="7" t="s">
        <v>202</v>
      </c>
      <c r="D56" s="7" t="s">
        <v>194</v>
      </c>
      <c r="E56" s="7" t="s">
        <v>166</v>
      </c>
      <c r="F56" s="7" t="s">
        <v>167</v>
      </c>
      <c r="G56" s="7" t="s">
        <v>36</v>
      </c>
      <c r="H56" s="7" t="s">
        <v>203</v>
      </c>
      <c r="I56" s="7" t="n">
        <v>24</v>
      </c>
      <c r="J56" s="7" t="n">
        <v>271</v>
      </c>
      <c r="K56" s="7" t="n">
        <v>6.5</v>
      </c>
      <c r="L56" s="8" t="n">
        <f aca="false">IF(J56&lt;&gt;"",J56/1000,IF(AND(K56&lt;&gt;"",I56&lt;&gt;""),K56/I56,""))</f>
        <v>0.271</v>
      </c>
      <c r="M56" s="9" t="s">
        <v>38</v>
      </c>
      <c r="N56" s="7" t="s">
        <v>195</v>
      </c>
      <c r="O56" s="10" t="s">
        <v>196</v>
      </c>
      <c r="P56" s="11" t="s">
        <v>172</v>
      </c>
      <c r="Q56" s="7" t="s">
        <v>197</v>
      </c>
      <c r="R56" s="12" t="s">
        <v>174</v>
      </c>
      <c r="S56" s="12" t="n">
        <v>500</v>
      </c>
      <c r="T56" s="12" t="n">
        <v>500</v>
      </c>
      <c r="U56" s="12" t="n">
        <v>500</v>
      </c>
      <c r="V56" s="12" t="s">
        <v>175</v>
      </c>
      <c r="W56" s="18" t="s">
        <v>176</v>
      </c>
      <c r="X56" s="12" t="s">
        <v>198</v>
      </c>
      <c r="Y56" s="14" t="n">
        <f aca="false">IF(U56="","",U56*0.0022)</f>
        <v>1.1</v>
      </c>
      <c r="Z56" s="14" t="n">
        <f aca="false">IF(U56="","",U56*0.00515)</f>
        <v>2.575</v>
      </c>
      <c r="AA56" s="12" t="s">
        <v>199</v>
      </c>
      <c r="AB56" s="15"/>
      <c r="AC56" s="15"/>
    </row>
    <row r="57" customFormat="false" ht="26.25" hidden="false" customHeight="true" outlineLevel="0" collapsed="false">
      <c r="A57" s="6" t="n">
        <v>53</v>
      </c>
      <c r="B57" s="7" t="s">
        <v>163</v>
      </c>
      <c r="C57" s="7" t="s">
        <v>204</v>
      </c>
      <c r="D57" s="7" t="s">
        <v>194</v>
      </c>
      <c r="E57" s="7" t="s">
        <v>166</v>
      </c>
      <c r="F57" s="7" t="s">
        <v>167</v>
      </c>
      <c r="G57" s="7" t="s">
        <v>36</v>
      </c>
      <c r="H57" s="7" t="s">
        <v>205</v>
      </c>
      <c r="I57" s="7" t="n">
        <v>24</v>
      </c>
      <c r="J57" s="7" t="n">
        <v>271</v>
      </c>
      <c r="K57" s="7" t="n">
        <v>6.5</v>
      </c>
      <c r="L57" s="8" t="n">
        <f aca="false">IF(J57&lt;&gt;"",J57/1000,IF(AND(K57&lt;&gt;"",I57&lt;&gt;""),K57/I57,""))</f>
        <v>0.271</v>
      </c>
      <c r="M57" s="9" t="s">
        <v>38</v>
      </c>
      <c r="N57" s="7" t="s">
        <v>195</v>
      </c>
      <c r="O57" s="10" t="s">
        <v>196</v>
      </c>
      <c r="P57" s="11" t="s">
        <v>172</v>
      </c>
      <c r="Q57" s="7" t="s">
        <v>197</v>
      </c>
      <c r="R57" s="12" t="s">
        <v>174</v>
      </c>
      <c r="S57" s="12" t="n">
        <v>500</v>
      </c>
      <c r="T57" s="12" t="n">
        <v>500</v>
      </c>
      <c r="U57" s="12" t="n">
        <v>500</v>
      </c>
      <c r="V57" s="12" t="s">
        <v>175</v>
      </c>
      <c r="W57" s="18" t="s">
        <v>176</v>
      </c>
      <c r="X57" s="12" t="s">
        <v>198</v>
      </c>
      <c r="Y57" s="14" t="n">
        <f aca="false">IF(U57="","",U57*0.0022)</f>
        <v>1.1</v>
      </c>
      <c r="Z57" s="14" t="n">
        <f aca="false">IF(U57="","",U57*0.00515)</f>
        <v>2.575</v>
      </c>
      <c r="AA57" s="12" t="s">
        <v>199</v>
      </c>
      <c r="AB57" s="15"/>
      <c r="AC57" s="15"/>
    </row>
    <row r="58" customFormat="false" ht="26.25" hidden="false" customHeight="true" outlineLevel="0" collapsed="false">
      <c r="A58" s="6" t="n">
        <v>54</v>
      </c>
      <c r="B58" s="7" t="s">
        <v>163</v>
      </c>
      <c r="C58" s="7" t="s">
        <v>206</v>
      </c>
      <c r="D58" s="7" t="s">
        <v>194</v>
      </c>
      <c r="E58" s="7" t="s">
        <v>166</v>
      </c>
      <c r="F58" s="7" t="s">
        <v>186</v>
      </c>
      <c r="G58" s="7" t="s">
        <v>36</v>
      </c>
      <c r="H58" s="7" t="s">
        <v>180</v>
      </c>
      <c r="I58" s="7" t="n">
        <v>24</v>
      </c>
      <c r="J58" s="7" t="n">
        <v>271</v>
      </c>
      <c r="K58" s="7" t="n">
        <v>6.5</v>
      </c>
      <c r="L58" s="8" t="n">
        <f aca="false">IF(J58&lt;&gt;"",J58/1000,IF(AND(K58&lt;&gt;"",I58&lt;&gt;""),K58/I58,""))</f>
        <v>0.271</v>
      </c>
      <c r="M58" s="9" t="s">
        <v>38</v>
      </c>
      <c r="N58" s="7" t="s">
        <v>195</v>
      </c>
      <c r="O58" s="10" t="s">
        <v>196</v>
      </c>
      <c r="P58" s="11" t="s">
        <v>172</v>
      </c>
      <c r="Q58" s="7" t="s">
        <v>197</v>
      </c>
      <c r="R58" s="12" t="s">
        <v>174</v>
      </c>
      <c r="S58" s="12" t="n">
        <v>500</v>
      </c>
      <c r="T58" s="12" t="n">
        <v>500</v>
      </c>
      <c r="U58" s="12" t="n">
        <v>500</v>
      </c>
      <c r="V58" s="12" t="s">
        <v>175</v>
      </c>
      <c r="W58" s="18" t="s">
        <v>176</v>
      </c>
      <c r="X58" s="12" t="s">
        <v>198</v>
      </c>
      <c r="Y58" s="14" t="n">
        <f aca="false">IF(U58="","",U58*0.0022)</f>
        <v>1.1</v>
      </c>
      <c r="Z58" s="14" t="n">
        <f aca="false">IF(U58="","",U58*0.00515)</f>
        <v>2.575</v>
      </c>
      <c r="AA58" s="12" t="s">
        <v>199</v>
      </c>
      <c r="AB58" s="15"/>
      <c r="AC58" s="15"/>
    </row>
    <row r="59" customFormat="false" ht="26.25" hidden="false" customHeight="true" outlineLevel="0" collapsed="false">
      <c r="A59" s="6" t="n">
        <v>55</v>
      </c>
      <c r="B59" s="7" t="s">
        <v>163</v>
      </c>
      <c r="C59" s="7" t="s">
        <v>207</v>
      </c>
      <c r="D59" s="7" t="s">
        <v>194</v>
      </c>
      <c r="E59" s="7" t="s">
        <v>166</v>
      </c>
      <c r="F59" s="7" t="s">
        <v>186</v>
      </c>
      <c r="G59" s="7" t="s">
        <v>36</v>
      </c>
      <c r="H59" s="7" t="s">
        <v>182</v>
      </c>
      <c r="I59" s="7" t="n">
        <v>24</v>
      </c>
      <c r="J59" s="7" t="n">
        <v>271</v>
      </c>
      <c r="K59" s="7" t="n">
        <v>6.5</v>
      </c>
      <c r="L59" s="8" t="n">
        <f aca="false">IF(J59&lt;&gt;"",J59/1000,IF(AND(K59&lt;&gt;"",I59&lt;&gt;""),K59/I59,""))</f>
        <v>0.271</v>
      </c>
      <c r="M59" s="9" t="s">
        <v>38</v>
      </c>
      <c r="N59" s="7" t="s">
        <v>195</v>
      </c>
      <c r="O59" s="10" t="s">
        <v>196</v>
      </c>
      <c r="P59" s="11" t="s">
        <v>172</v>
      </c>
      <c r="Q59" s="7" t="s">
        <v>197</v>
      </c>
      <c r="R59" s="12" t="s">
        <v>174</v>
      </c>
      <c r="S59" s="12" t="n">
        <v>500</v>
      </c>
      <c r="T59" s="12" t="n">
        <v>500</v>
      </c>
      <c r="U59" s="12" t="n">
        <v>500</v>
      </c>
      <c r="V59" s="12" t="s">
        <v>175</v>
      </c>
      <c r="W59" s="18" t="s">
        <v>176</v>
      </c>
      <c r="X59" s="12" t="s">
        <v>198</v>
      </c>
      <c r="Y59" s="14" t="n">
        <f aca="false">IF(U59="","",U59*0.0022)</f>
        <v>1.1</v>
      </c>
      <c r="Z59" s="14" t="n">
        <f aca="false">IF(U59="","",U59*0.00515)</f>
        <v>2.575</v>
      </c>
      <c r="AA59" s="12" t="s">
        <v>199</v>
      </c>
      <c r="AB59" s="15"/>
      <c r="AC59" s="15"/>
    </row>
    <row r="60" customFormat="false" ht="26.25" hidden="false" customHeight="true" outlineLevel="0" collapsed="false">
      <c r="A60" s="6" t="n">
        <v>56</v>
      </c>
      <c r="B60" s="7" t="s">
        <v>163</v>
      </c>
      <c r="C60" s="7" t="s">
        <v>208</v>
      </c>
      <c r="D60" s="7" t="s">
        <v>194</v>
      </c>
      <c r="E60" s="7" t="s">
        <v>166</v>
      </c>
      <c r="F60" s="7" t="s">
        <v>186</v>
      </c>
      <c r="G60" s="7" t="s">
        <v>36</v>
      </c>
      <c r="H60" s="7" t="s">
        <v>184</v>
      </c>
      <c r="I60" s="7" t="n">
        <v>24</v>
      </c>
      <c r="J60" s="7" t="n">
        <v>271</v>
      </c>
      <c r="K60" s="7" t="n">
        <v>6.5</v>
      </c>
      <c r="L60" s="8" t="n">
        <f aca="false">IF(J60&lt;&gt;"",J60/1000,IF(AND(K60&lt;&gt;"",I60&lt;&gt;""),K60/I60,""))</f>
        <v>0.271</v>
      </c>
      <c r="M60" s="9" t="s">
        <v>38</v>
      </c>
      <c r="N60" s="7" t="s">
        <v>195</v>
      </c>
      <c r="O60" s="10" t="s">
        <v>196</v>
      </c>
      <c r="P60" s="11" t="s">
        <v>172</v>
      </c>
      <c r="Q60" s="7" t="s">
        <v>197</v>
      </c>
      <c r="R60" s="12" t="s">
        <v>174</v>
      </c>
      <c r="S60" s="12" t="n">
        <v>500</v>
      </c>
      <c r="T60" s="12" t="n">
        <v>500</v>
      </c>
      <c r="U60" s="12" t="n">
        <v>500</v>
      </c>
      <c r="V60" s="12" t="s">
        <v>175</v>
      </c>
      <c r="W60" s="18" t="s">
        <v>176</v>
      </c>
      <c r="X60" s="12" t="s">
        <v>198</v>
      </c>
      <c r="Y60" s="14" t="n">
        <f aca="false">IF(U60="","",U60*0.0022)</f>
        <v>1.1</v>
      </c>
      <c r="Z60" s="14" t="n">
        <f aca="false">IF(U60="","",U60*0.00515)</f>
        <v>2.575</v>
      </c>
      <c r="AA60" s="12" t="s">
        <v>199</v>
      </c>
      <c r="AB60" s="15"/>
      <c r="AC60" s="15"/>
    </row>
    <row r="61" customFormat="false" ht="26.25" hidden="false" customHeight="true" outlineLevel="0" collapsed="false">
      <c r="A61" s="6" t="n">
        <v>57</v>
      </c>
      <c r="B61" s="7" t="s">
        <v>163</v>
      </c>
      <c r="C61" s="7" t="s">
        <v>209</v>
      </c>
      <c r="D61" s="7" t="s">
        <v>194</v>
      </c>
      <c r="E61" s="7" t="s">
        <v>166</v>
      </c>
      <c r="F61" s="7" t="s">
        <v>186</v>
      </c>
      <c r="G61" s="7" t="s">
        <v>36</v>
      </c>
      <c r="H61" s="7" t="s">
        <v>203</v>
      </c>
      <c r="I61" s="7" t="n">
        <v>24</v>
      </c>
      <c r="J61" s="7" t="n">
        <v>271</v>
      </c>
      <c r="K61" s="7" t="n">
        <v>6.5</v>
      </c>
      <c r="L61" s="8" t="n">
        <f aca="false">IF(J61&lt;&gt;"",J61/1000,IF(AND(K61&lt;&gt;"",I61&lt;&gt;""),K61/I61,""))</f>
        <v>0.271</v>
      </c>
      <c r="M61" s="9" t="s">
        <v>38</v>
      </c>
      <c r="N61" s="7" t="s">
        <v>195</v>
      </c>
      <c r="O61" s="10" t="s">
        <v>196</v>
      </c>
      <c r="P61" s="11" t="s">
        <v>172</v>
      </c>
      <c r="Q61" s="7" t="s">
        <v>197</v>
      </c>
      <c r="R61" s="12" t="s">
        <v>174</v>
      </c>
      <c r="S61" s="12" t="n">
        <v>500</v>
      </c>
      <c r="T61" s="12" t="n">
        <v>500</v>
      </c>
      <c r="U61" s="12" t="n">
        <v>500</v>
      </c>
      <c r="V61" s="12" t="s">
        <v>175</v>
      </c>
      <c r="W61" s="18" t="s">
        <v>176</v>
      </c>
      <c r="X61" s="12" t="s">
        <v>198</v>
      </c>
      <c r="Y61" s="14" t="n">
        <f aca="false">IF(U61="","",U61*0.0022)</f>
        <v>1.1</v>
      </c>
      <c r="Z61" s="14" t="n">
        <f aca="false">IF(U61="","",U61*0.00515)</f>
        <v>2.575</v>
      </c>
      <c r="AA61" s="12" t="s">
        <v>199</v>
      </c>
      <c r="AB61" s="15"/>
      <c r="AC61" s="15"/>
    </row>
    <row r="62" customFormat="false" ht="26.25" hidden="false" customHeight="true" outlineLevel="0" collapsed="false">
      <c r="A62" s="6" t="n">
        <v>58</v>
      </c>
      <c r="B62" s="7" t="s">
        <v>163</v>
      </c>
      <c r="C62" s="7" t="s">
        <v>210</v>
      </c>
      <c r="D62" s="7" t="s">
        <v>194</v>
      </c>
      <c r="E62" s="7" t="s">
        <v>166</v>
      </c>
      <c r="F62" s="7" t="s">
        <v>186</v>
      </c>
      <c r="G62" s="7" t="s">
        <v>36</v>
      </c>
      <c r="H62" s="7" t="s">
        <v>205</v>
      </c>
      <c r="I62" s="7" t="n">
        <v>24</v>
      </c>
      <c r="J62" s="7" t="n">
        <v>271</v>
      </c>
      <c r="K62" s="7" t="n">
        <v>6.5</v>
      </c>
      <c r="L62" s="8" t="n">
        <f aca="false">IF(J62&lt;&gt;"",J62/1000,IF(AND(K62&lt;&gt;"",I62&lt;&gt;""),K62/I62,""))</f>
        <v>0.271</v>
      </c>
      <c r="M62" s="9" t="s">
        <v>38</v>
      </c>
      <c r="N62" s="7" t="s">
        <v>195</v>
      </c>
      <c r="O62" s="10" t="s">
        <v>196</v>
      </c>
      <c r="P62" s="11" t="s">
        <v>172</v>
      </c>
      <c r="Q62" s="7" t="s">
        <v>197</v>
      </c>
      <c r="R62" s="12" t="s">
        <v>174</v>
      </c>
      <c r="S62" s="12" t="n">
        <v>500</v>
      </c>
      <c r="T62" s="12" t="n">
        <v>500</v>
      </c>
      <c r="U62" s="12" t="n">
        <v>500</v>
      </c>
      <c r="V62" s="12" t="s">
        <v>175</v>
      </c>
      <c r="W62" s="18" t="s">
        <v>176</v>
      </c>
      <c r="X62" s="12" t="s">
        <v>198</v>
      </c>
      <c r="Y62" s="14" t="n">
        <f aca="false">IF(U62="","",U62*0.0022)</f>
        <v>1.1</v>
      </c>
      <c r="Z62" s="14" t="n">
        <f aca="false">IF(U62="","",U62*0.00515)</f>
        <v>2.575</v>
      </c>
      <c r="AA62" s="12" t="s">
        <v>199</v>
      </c>
      <c r="AB62" s="15"/>
      <c r="AC62" s="15"/>
    </row>
    <row r="63" customFormat="false" ht="26.25" hidden="false" customHeight="true" outlineLevel="0" collapsed="false">
      <c r="A63" s="6" t="n">
        <v>59</v>
      </c>
      <c r="B63" s="7" t="s">
        <v>211</v>
      </c>
      <c r="C63" s="7" t="s">
        <v>212</v>
      </c>
      <c r="D63" s="7" t="s">
        <v>213</v>
      </c>
      <c r="E63" s="7" t="s">
        <v>166</v>
      </c>
      <c r="F63" s="7" t="s">
        <v>214</v>
      </c>
      <c r="G63" s="7" t="s">
        <v>215</v>
      </c>
      <c r="H63" s="7" t="s">
        <v>216</v>
      </c>
      <c r="I63" s="7" t="n">
        <v>24</v>
      </c>
      <c r="J63" s="7" t="n">
        <v>85</v>
      </c>
      <c r="K63" s="7" t="n">
        <v>2</v>
      </c>
      <c r="L63" s="8" t="n">
        <f aca="false">IF(J63&lt;&gt;"",J63/1000,IF(AND(K63&lt;&gt;"",I63&lt;&gt;""),K63/I63,""))</f>
        <v>0.085</v>
      </c>
      <c r="M63" s="17" t="s">
        <v>133</v>
      </c>
      <c r="N63" s="7" t="s">
        <v>217</v>
      </c>
      <c r="O63" s="10" t="s">
        <v>218</v>
      </c>
      <c r="P63" s="11" t="s">
        <v>219</v>
      </c>
      <c r="Q63" s="7" t="s">
        <v>220</v>
      </c>
      <c r="R63" s="12" t="s">
        <v>113</v>
      </c>
      <c r="S63" s="12"/>
      <c r="T63" s="12"/>
      <c r="U63" s="12"/>
      <c r="V63" s="12" t="s">
        <v>114</v>
      </c>
      <c r="W63" s="16" t="s">
        <v>115</v>
      </c>
      <c r="X63" s="12" t="s">
        <v>116</v>
      </c>
      <c r="Y63" s="14" t="str">
        <f aca="false">IF(U63="","",U63*0.0022)</f>
        <v/>
      </c>
      <c r="Z63" s="14" t="str">
        <f aca="false">IF(U63="","",U63*0.00515)</f>
        <v/>
      </c>
      <c r="AA63" s="12" t="s">
        <v>117</v>
      </c>
      <c r="AB63" s="15"/>
      <c r="AC63" s="15"/>
    </row>
    <row r="64" customFormat="false" ht="26.25" hidden="false" customHeight="true" outlineLevel="0" collapsed="false">
      <c r="A64" s="6" t="n">
        <v>60</v>
      </c>
      <c r="B64" s="7" t="s">
        <v>211</v>
      </c>
      <c r="C64" s="7" t="s">
        <v>221</v>
      </c>
      <c r="D64" s="7" t="s">
        <v>213</v>
      </c>
      <c r="E64" s="7" t="s">
        <v>166</v>
      </c>
      <c r="F64" s="7" t="s">
        <v>214</v>
      </c>
      <c r="G64" s="7" t="s">
        <v>222</v>
      </c>
      <c r="H64" s="7" t="s">
        <v>169</v>
      </c>
      <c r="I64" s="7" t="n">
        <v>24</v>
      </c>
      <c r="J64" s="7" t="n">
        <v>85</v>
      </c>
      <c r="K64" s="7" t="n">
        <v>2</v>
      </c>
      <c r="L64" s="8" t="n">
        <f aca="false">IF(J64&lt;&gt;"",J64/1000,IF(AND(K64&lt;&gt;"",I64&lt;&gt;""),K64/I64,""))</f>
        <v>0.085</v>
      </c>
      <c r="M64" s="17" t="s">
        <v>133</v>
      </c>
      <c r="N64" s="7" t="s">
        <v>217</v>
      </c>
      <c r="O64" s="10" t="s">
        <v>218</v>
      </c>
      <c r="P64" s="11" t="s">
        <v>223</v>
      </c>
      <c r="Q64" s="7" t="s">
        <v>220</v>
      </c>
      <c r="R64" s="12" t="s">
        <v>113</v>
      </c>
      <c r="S64" s="12"/>
      <c r="T64" s="12"/>
      <c r="U64" s="12"/>
      <c r="V64" s="12" t="s">
        <v>114</v>
      </c>
      <c r="W64" s="16" t="s">
        <v>115</v>
      </c>
      <c r="X64" s="12" t="s">
        <v>116</v>
      </c>
      <c r="Y64" s="14" t="str">
        <f aca="false">IF(U64="","",U64*0.0022)</f>
        <v/>
      </c>
      <c r="Z64" s="14" t="str">
        <f aca="false">IF(U64="","",U64*0.00515)</f>
        <v/>
      </c>
      <c r="AA64" s="12" t="s">
        <v>117</v>
      </c>
      <c r="AB64" s="15"/>
      <c r="AC64" s="15"/>
    </row>
    <row r="65" customFormat="false" ht="26.25" hidden="false" customHeight="true" outlineLevel="0" collapsed="false">
      <c r="A65" s="6" t="n">
        <v>61</v>
      </c>
      <c r="B65" s="7" t="s">
        <v>211</v>
      </c>
      <c r="C65" s="7" t="s">
        <v>224</v>
      </c>
      <c r="D65" s="7" t="s">
        <v>225</v>
      </c>
      <c r="E65" s="7" t="s">
        <v>166</v>
      </c>
      <c r="F65" s="7" t="s">
        <v>214</v>
      </c>
      <c r="G65" s="7" t="s">
        <v>226</v>
      </c>
      <c r="H65" s="7" t="s">
        <v>184</v>
      </c>
      <c r="I65" s="7" t="n">
        <v>24</v>
      </c>
      <c r="J65" s="7" t="n">
        <v>165</v>
      </c>
      <c r="K65" s="7" t="n">
        <v>4</v>
      </c>
      <c r="L65" s="8" t="n">
        <f aca="false">IF(J65&lt;&gt;"",J65/1000,IF(AND(K65&lt;&gt;"",I65&lt;&gt;""),K65/I65,""))</f>
        <v>0.165</v>
      </c>
      <c r="M65" s="17" t="s">
        <v>133</v>
      </c>
      <c r="N65" s="7" t="s">
        <v>227</v>
      </c>
      <c r="O65" s="10" t="s">
        <v>218</v>
      </c>
      <c r="P65" s="11" t="s">
        <v>223</v>
      </c>
      <c r="Q65" s="7" t="s">
        <v>220</v>
      </c>
      <c r="R65" s="12" t="s">
        <v>113</v>
      </c>
      <c r="S65" s="12"/>
      <c r="T65" s="12"/>
      <c r="U65" s="12"/>
      <c r="V65" s="12" t="s">
        <v>114</v>
      </c>
      <c r="W65" s="16" t="s">
        <v>115</v>
      </c>
      <c r="X65" s="12" t="s">
        <v>116</v>
      </c>
      <c r="Y65" s="14" t="str">
        <f aca="false">IF(U65="","",U65*0.0022)</f>
        <v/>
      </c>
      <c r="Z65" s="14" t="str">
        <f aca="false">IF(U65="","",U65*0.00515)</f>
        <v/>
      </c>
      <c r="AA65" s="12" t="s">
        <v>117</v>
      </c>
      <c r="AB65" s="15"/>
      <c r="AC65" s="15"/>
    </row>
    <row r="66" customFormat="false" ht="26.25" hidden="false" customHeight="true" outlineLevel="0" collapsed="false">
      <c r="A66" s="6" t="n">
        <v>62</v>
      </c>
      <c r="B66" s="7" t="s">
        <v>211</v>
      </c>
      <c r="C66" s="7" t="s">
        <v>228</v>
      </c>
      <c r="D66" s="7" t="s">
        <v>225</v>
      </c>
      <c r="E66" s="7" t="s">
        <v>166</v>
      </c>
      <c r="F66" s="7" t="s">
        <v>214</v>
      </c>
      <c r="G66" s="7" t="s">
        <v>226</v>
      </c>
      <c r="H66" s="7" t="s">
        <v>229</v>
      </c>
      <c r="I66" s="7" t="n">
        <v>24</v>
      </c>
      <c r="J66" s="7" t="n">
        <v>165</v>
      </c>
      <c r="K66" s="7" t="n">
        <v>4</v>
      </c>
      <c r="L66" s="8" t="n">
        <f aca="false">IF(J66&lt;&gt;"",J66/1000,IF(AND(K66&lt;&gt;"",I66&lt;&gt;""),K66/I66,""))</f>
        <v>0.165</v>
      </c>
      <c r="M66" s="17" t="s">
        <v>133</v>
      </c>
      <c r="N66" s="7" t="s">
        <v>227</v>
      </c>
      <c r="O66" s="10" t="s">
        <v>218</v>
      </c>
      <c r="P66" s="11" t="s">
        <v>223</v>
      </c>
      <c r="Q66" s="7" t="s">
        <v>220</v>
      </c>
      <c r="R66" s="12" t="s">
        <v>113</v>
      </c>
      <c r="S66" s="12"/>
      <c r="T66" s="12"/>
      <c r="U66" s="12"/>
      <c r="V66" s="12" t="s">
        <v>114</v>
      </c>
      <c r="W66" s="16" t="s">
        <v>115</v>
      </c>
      <c r="X66" s="12" t="s">
        <v>116</v>
      </c>
      <c r="Y66" s="14" t="str">
        <f aca="false">IF(U66="","",U66*0.0022)</f>
        <v/>
      </c>
      <c r="Z66" s="14" t="str">
        <f aca="false">IF(U66="","",U66*0.00515)</f>
        <v/>
      </c>
      <c r="AA66" s="12" t="s">
        <v>117</v>
      </c>
      <c r="AB66" s="15"/>
      <c r="AC66" s="15"/>
    </row>
    <row r="67" customFormat="false" ht="26.25" hidden="false" customHeight="true" outlineLevel="0" collapsed="false">
      <c r="A67" s="6" t="n">
        <v>63</v>
      </c>
      <c r="B67" s="7" t="s">
        <v>211</v>
      </c>
      <c r="C67" s="7" t="s">
        <v>230</v>
      </c>
      <c r="D67" s="7" t="s">
        <v>225</v>
      </c>
      <c r="E67" s="7" t="s">
        <v>166</v>
      </c>
      <c r="F67" s="7" t="s">
        <v>214</v>
      </c>
      <c r="G67" s="7" t="s">
        <v>226</v>
      </c>
      <c r="H67" s="7" t="s">
        <v>231</v>
      </c>
      <c r="I67" s="7" t="n">
        <v>24</v>
      </c>
      <c r="J67" s="7" t="n">
        <v>165</v>
      </c>
      <c r="K67" s="7" t="n">
        <v>4</v>
      </c>
      <c r="L67" s="8" t="n">
        <f aca="false">IF(J67&lt;&gt;"",J67/1000,IF(AND(K67&lt;&gt;"",I67&lt;&gt;""),K67/I67,""))</f>
        <v>0.165</v>
      </c>
      <c r="M67" s="17" t="s">
        <v>133</v>
      </c>
      <c r="N67" s="7" t="s">
        <v>227</v>
      </c>
      <c r="O67" s="10" t="s">
        <v>218</v>
      </c>
      <c r="P67" s="11" t="s">
        <v>223</v>
      </c>
      <c r="Q67" s="7" t="s">
        <v>220</v>
      </c>
      <c r="R67" s="12" t="s">
        <v>113</v>
      </c>
      <c r="S67" s="12"/>
      <c r="T67" s="12"/>
      <c r="U67" s="12"/>
      <c r="V67" s="12" t="s">
        <v>114</v>
      </c>
      <c r="W67" s="16" t="s">
        <v>115</v>
      </c>
      <c r="X67" s="12" t="s">
        <v>116</v>
      </c>
      <c r="Y67" s="14" t="str">
        <f aca="false">IF(U67="","",U67*0.0022)</f>
        <v/>
      </c>
      <c r="Z67" s="14" t="str">
        <f aca="false">IF(U67="","",U67*0.00515)</f>
        <v/>
      </c>
      <c r="AA67" s="12" t="s">
        <v>117</v>
      </c>
      <c r="AB67" s="15"/>
      <c r="AC67" s="15"/>
    </row>
    <row r="68" customFormat="false" ht="26.25" hidden="false" customHeight="true" outlineLevel="0" collapsed="false">
      <c r="A68" s="6" t="n">
        <v>64</v>
      </c>
      <c r="B68" s="7" t="s">
        <v>211</v>
      </c>
      <c r="C68" s="7" t="s">
        <v>232</v>
      </c>
      <c r="D68" s="7" t="s">
        <v>225</v>
      </c>
      <c r="E68" s="7" t="s">
        <v>166</v>
      </c>
      <c r="F68" s="7" t="s">
        <v>214</v>
      </c>
      <c r="G68" s="7" t="s">
        <v>36</v>
      </c>
      <c r="H68" s="7" t="s">
        <v>184</v>
      </c>
      <c r="I68" s="7" t="n">
        <v>24</v>
      </c>
      <c r="J68" s="7" t="n">
        <v>165</v>
      </c>
      <c r="K68" s="7" t="n">
        <v>4</v>
      </c>
      <c r="L68" s="8" t="n">
        <f aca="false">IF(J68&lt;&gt;"",J68/1000,IF(AND(K68&lt;&gt;"",I68&lt;&gt;""),K68/I68,""))</f>
        <v>0.165</v>
      </c>
      <c r="M68" s="17" t="s">
        <v>133</v>
      </c>
      <c r="N68" s="7" t="s">
        <v>227</v>
      </c>
      <c r="O68" s="10" t="s">
        <v>218</v>
      </c>
      <c r="P68" s="11" t="s">
        <v>223</v>
      </c>
      <c r="Q68" s="7" t="s">
        <v>220</v>
      </c>
      <c r="R68" s="12" t="s">
        <v>113</v>
      </c>
      <c r="S68" s="12"/>
      <c r="T68" s="12"/>
      <c r="U68" s="12"/>
      <c r="V68" s="12" t="s">
        <v>114</v>
      </c>
      <c r="W68" s="16" t="s">
        <v>115</v>
      </c>
      <c r="X68" s="12" t="s">
        <v>116</v>
      </c>
      <c r="Y68" s="14" t="str">
        <f aca="false">IF(U68="","",U68*0.0022)</f>
        <v/>
      </c>
      <c r="Z68" s="14" t="str">
        <f aca="false">IF(U68="","",U68*0.00515)</f>
        <v/>
      </c>
      <c r="AA68" s="12" t="s">
        <v>117</v>
      </c>
      <c r="AB68" s="15"/>
      <c r="AC68" s="15"/>
    </row>
    <row r="69" customFormat="false" ht="26.25" hidden="false" customHeight="true" outlineLevel="0" collapsed="false">
      <c r="A69" s="6" t="n">
        <v>65</v>
      </c>
      <c r="B69" s="7" t="s">
        <v>211</v>
      </c>
      <c r="C69" s="7" t="s">
        <v>233</v>
      </c>
      <c r="D69" s="7" t="s">
        <v>225</v>
      </c>
      <c r="E69" s="7" t="s">
        <v>166</v>
      </c>
      <c r="F69" s="7" t="s">
        <v>214</v>
      </c>
      <c r="G69" s="7" t="s">
        <v>36</v>
      </c>
      <c r="H69" s="7" t="s">
        <v>229</v>
      </c>
      <c r="I69" s="7" t="n">
        <v>24</v>
      </c>
      <c r="J69" s="7" t="n">
        <v>165</v>
      </c>
      <c r="K69" s="7" t="n">
        <v>4</v>
      </c>
      <c r="L69" s="8" t="n">
        <f aca="false">IF(J69&lt;&gt;"",J69/1000,IF(AND(K69&lt;&gt;"",I69&lt;&gt;""),K69/I69,""))</f>
        <v>0.165</v>
      </c>
      <c r="M69" s="17" t="s">
        <v>133</v>
      </c>
      <c r="N69" s="7" t="s">
        <v>227</v>
      </c>
      <c r="O69" s="10" t="s">
        <v>218</v>
      </c>
      <c r="P69" s="11" t="s">
        <v>223</v>
      </c>
      <c r="Q69" s="7" t="s">
        <v>220</v>
      </c>
      <c r="R69" s="12" t="s">
        <v>113</v>
      </c>
      <c r="S69" s="12"/>
      <c r="T69" s="12"/>
      <c r="U69" s="12"/>
      <c r="V69" s="12" t="s">
        <v>114</v>
      </c>
      <c r="W69" s="16" t="s">
        <v>115</v>
      </c>
      <c r="X69" s="12" t="s">
        <v>116</v>
      </c>
      <c r="Y69" s="14" t="str">
        <f aca="false">IF(U69="","",U69*0.0022)</f>
        <v/>
      </c>
      <c r="Z69" s="14" t="str">
        <f aca="false">IF(U69="","",U69*0.00515)</f>
        <v/>
      </c>
      <c r="AA69" s="12" t="s">
        <v>117</v>
      </c>
      <c r="AB69" s="15"/>
      <c r="AC69" s="15"/>
    </row>
    <row r="70" customFormat="false" ht="26.25" hidden="false" customHeight="true" outlineLevel="0" collapsed="false">
      <c r="A70" s="6" t="n">
        <v>66</v>
      </c>
      <c r="B70" s="7" t="s">
        <v>211</v>
      </c>
      <c r="C70" s="7" t="s">
        <v>234</v>
      </c>
      <c r="D70" s="7" t="s">
        <v>225</v>
      </c>
      <c r="E70" s="7" t="s">
        <v>166</v>
      </c>
      <c r="F70" s="7" t="s">
        <v>214</v>
      </c>
      <c r="G70" s="7" t="s">
        <v>36</v>
      </c>
      <c r="H70" s="7" t="s">
        <v>231</v>
      </c>
      <c r="I70" s="7" t="n">
        <v>24</v>
      </c>
      <c r="J70" s="7" t="n">
        <v>165</v>
      </c>
      <c r="K70" s="7" t="n">
        <v>4</v>
      </c>
      <c r="L70" s="8" t="n">
        <f aca="false">IF(J70&lt;&gt;"",J70/1000,IF(AND(K70&lt;&gt;"",I70&lt;&gt;""),K70/I70,""))</f>
        <v>0.165</v>
      </c>
      <c r="M70" s="17" t="s">
        <v>133</v>
      </c>
      <c r="N70" s="7" t="s">
        <v>227</v>
      </c>
      <c r="O70" s="10" t="s">
        <v>218</v>
      </c>
      <c r="P70" s="11" t="s">
        <v>223</v>
      </c>
      <c r="Q70" s="7" t="s">
        <v>220</v>
      </c>
      <c r="R70" s="12" t="s">
        <v>113</v>
      </c>
      <c r="S70" s="12"/>
      <c r="T70" s="12"/>
      <c r="U70" s="12"/>
      <c r="V70" s="12" t="s">
        <v>114</v>
      </c>
      <c r="W70" s="16" t="s">
        <v>115</v>
      </c>
      <c r="X70" s="12" t="s">
        <v>116</v>
      </c>
      <c r="Y70" s="14" t="str">
        <f aca="false">IF(U70="","",U70*0.0022)</f>
        <v/>
      </c>
      <c r="Z70" s="14" t="str">
        <f aca="false">IF(U70="","",U70*0.00515)</f>
        <v/>
      </c>
      <c r="AA70" s="12" t="s">
        <v>117</v>
      </c>
      <c r="AB70" s="15"/>
      <c r="AC70" s="15"/>
    </row>
    <row r="71" customFormat="false" ht="26.25" hidden="false" customHeight="true" outlineLevel="0" collapsed="false">
      <c r="A71" s="6" t="n">
        <v>67</v>
      </c>
      <c r="B71" s="7" t="s">
        <v>235</v>
      </c>
      <c r="C71" s="7" t="s">
        <v>236</v>
      </c>
      <c r="D71" s="7" t="s">
        <v>237</v>
      </c>
      <c r="E71" s="7" t="s">
        <v>166</v>
      </c>
      <c r="F71" s="7" t="s">
        <v>238</v>
      </c>
      <c r="G71" s="7" t="s">
        <v>239</v>
      </c>
      <c r="H71" s="7" t="s">
        <v>240</v>
      </c>
      <c r="I71" s="7" t="n">
        <v>20</v>
      </c>
      <c r="J71" s="7" t="n">
        <v>92</v>
      </c>
      <c r="K71" s="7" t="n">
        <v>2.4</v>
      </c>
      <c r="L71" s="8" t="n">
        <f aca="false">IF(J71&lt;&gt;"",J71/1000,IF(AND(K71&lt;&gt;"",I71&lt;&gt;""),K71/I71,""))</f>
        <v>0.092</v>
      </c>
      <c r="M71" s="17" t="s">
        <v>133</v>
      </c>
      <c r="N71" s="7" t="s">
        <v>241</v>
      </c>
      <c r="O71" s="10" t="s">
        <v>242</v>
      </c>
      <c r="P71" s="11" t="s">
        <v>243</v>
      </c>
      <c r="Q71" s="7" t="s">
        <v>244</v>
      </c>
      <c r="R71" s="12" t="s">
        <v>113</v>
      </c>
      <c r="S71" s="12"/>
      <c r="T71" s="12"/>
      <c r="U71" s="12"/>
      <c r="V71" s="12" t="s">
        <v>114</v>
      </c>
      <c r="W71" s="16" t="s">
        <v>115</v>
      </c>
      <c r="X71" s="12" t="s">
        <v>116</v>
      </c>
      <c r="Y71" s="14" t="str">
        <f aca="false">IF(U71="","",U71*0.0022)</f>
        <v/>
      </c>
      <c r="Z71" s="14" t="str">
        <f aca="false">IF(U71="","",U71*0.00515)</f>
        <v/>
      </c>
      <c r="AA71" s="12" t="s">
        <v>117</v>
      </c>
      <c r="AB71" s="15"/>
      <c r="AC71" s="15"/>
    </row>
    <row r="72" customFormat="false" ht="26.25" hidden="false" customHeight="true" outlineLevel="0" collapsed="false">
      <c r="A72" s="6" t="n">
        <v>68</v>
      </c>
      <c r="B72" s="7" t="s">
        <v>235</v>
      </c>
      <c r="C72" s="7" t="s">
        <v>245</v>
      </c>
      <c r="D72" s="7" t="s">
        <v>237</v>
      </c>
      <c r="E72" s="7" t="s">
        <v>166</v>
      </c>
      <c r="F72" s="7" t="s">
        <v>238</v>
      </c>
      <c r="G72" s="7" t="s">
        <v>246</v>
      </c>
      <c r="H72" s="7" t="s">
        <v>240</v>
      </c>
      <c r="I72" s="7" t="n">
        <v>20</v>
      </c>
      <c r="J72" s="7" t="n">
        <v>92</v>
      </c>
      <c r="K72" s="7" t="n">
        <v>2.4</v>
      </c>
      <c r="L72" s="8" t="n">
        <f aca="false">IF(J72&lt;&gt;"",J72/1000,IF(AND(K72&lt;&gt;"",I72&lt;&gt;""),K72/I72,""))</f>
        <v>0.092</v>
      </c>
      <c r="M72" s="17" t="s">
        <v>133</v>
      </c>
      <c r="N72" s="7" t="s">
        <v>241</v>
      </c>
      <c r="O72" s="10" t="s">
        <v>242</v>
      </c>
      <c r="P72" s="11" t="s">
        <v>247</v>
      </c>
      <c r="Q72" s="7" t="s">
        <v>244</v>
      </c>
      <c r="R72" s="12" t="s">
        <v>113</v>
      </c>
      <c r="S72" s="12"/>
      <c r="T72" s="12"/>
      <c r="U72" s="12"/>
      <c r="V72" s="12" t="s">
        <v>114</v>
      </c>
      <c r="W72" s="16" t="s">
        <v>115</v>
      </c>
      <c r="X72" s="12" t="s">
        <v>116</v>
      </c>
      <c r="Y72" s="14" t="str">
        <f aca="false">IF(U72="","",U72*0.0022)</f>
        <v/>
      </c>
      <c r="Z72" s="14" t="str">
        <f aca="false">IF(U72="","",U72*0.00515)</f>
        <v/>
      </c>
      <c r="AA72" s="12" t="s">
        <v>117</v>
      </c>
      <c r="AB72" s="15"/>
      <c r="AC72" s="15"/>
    </row>
    <row r="73" customFormat="false" ht="26.25" hidden="false" customHeight="true" outlineLevel="0" collapsed="false">
      <c r="A73" s="6" t="n">
        <v>69</v>
      </c>
      <c r="B73" s="7" t="s">
        <v>235</v>
      </c>
      <c r="C73" s="7" t="s">
        <v>248</v>
      </c>
      <c r="D73" s="7" t="s">
        <v>237</v>
      </c>
      <c r="E73" s="7" t="s">
        <v>166</v>
      </c>
      <c r="F73" s="7" t="s">
        <v>249</v>
      </c>
      <c r="G73" s="7" t="s">
        <v>250</v>
      </c>
      <c r="H73" s="7" t="s">
        <v>240</v>
      </c>
      <c r="I73" s="7" t="n">
        <v>20</v>
      </c>
      <c r="J73" s="7" t="n">
        <v>92</v>
      </c>
      <c r="K73" s="7" t="n">
        <v>2.4</v>
      </c>
      <c r="L73" s="8" t="n">
        <f aca="false">IF(J73&lt;&gt;"",J73/1000,IF(AND(K73&lt;&gt;"",I73&lt;&gt;""),K73/I73,""))</f>
        <v>0.092</v>
      </c>
      <c r="M73" s="17" t="s">
        <v>133</v>
      </c>
      <c r="N73" s="7" t="s">
        <v>241</v>
      </c>
      <c r="O73" s="10" t="s">
        <v>242</v>
      </c>
      <c r="P73" s="11" t="s">
        <v>251</v>
      </c>
      <c r="Q73" s="7" t="s">
        <v>244</v>
      </c>
      <c r="R73" s="12" t="s">
        <v>113</v>
      </c>
      <c r="S73" s="12"/>
      <c r="T73" s="12"/>
      <c r="U73" s="12"/>
      <c r="V73" s="12" t="s">
        <v>114</v>
      </c>
      <c r="W73" s="16" t="s">
        <v>115</v>
      </c>
      <c r="X73" s="12" t="s">
        <v>116</v>
      </c>
      <c r="Y73" s="14" t="str">
        <f aca="false">IF(U73="","",U73*0.0022)</f>
        <v/>
      </c>
      <c r="Z73" s="14" t="str">
        <f aca="false">IF(U73="","",U73*0.00515)</f>
        <v/>
      </c>
      <c r="AA73" s="12" t="s">
        <v>117</v>
      </c>
      <c r="AB73" s="15"/>
      <c r="AC73" s="15"/>
    </row>
    <row r="74" customFormat="false" ht="26.25" hidden="false" customHeight="true" outlineLevel="0" collapsed="false">
      <c r="A74" s="6" t="n">
        <v>70</v>
      </c>
      <c r="B74" s="7" t="s">
        <v>235</v>
      </c>
      <c r="C74" s="7" t="s">
        <v>252</v>
      </c>
      <c r="D74" s="7" t="s">
        <v>237</v>
      </c>
      <c r="E74" s="7" t="s">
        <v>166</v>
      </c>
      <c r="F74" s="7" t="s">
        <v>238</v>
      </c>
      <c r="G74" s="7" t="s">
        <v>239</v>
      </c>
      <c r="H74" s="7" t="s">
        <v>240</v>
      </c>
      <c r="I74" s="7" t="n">
        <v>20</v>
      </c>
      <c r="J74" s="7" t="n">
        <v>92</v>
      </c>
      <c r="K74" s="7" t="n">
        <v>2.4</v>
      </c>
      <c r="L74" s="8" t="n">
        <f aca="false">IF(J74&lt;&gt;"",J74/1000,IF(AND(K74&lt;&gt;"",I74&lt;&gt;""),K74/I74,""))</f>
        <v>0.092</v>
      </c>
      <c r="M74" s="17" t="s">
        <v>133</v>
      </c>
      <c r="N74" s="7" t="s">
        <v>241</v>
      </c>
      <c r="O74" s="10" t="s">
        <v>242</v>
      </c>
      <c r="P74" s="11" t="s">
        <v>253</v>
      </c>
      <c r="Q74" s="7" t="s">
        <v>244</v>
      </c>
      <c r="R74" s="12" t="s">
        <v>113</v>
      </c>
      <c r="S74" s="12"/>
      <c r="T74" s="12"/>
      <c r="U74" s="12"/>
      <c r="V74" s="12" t="s">
        <v>114</v>
      </c>
      <c r="W74" s="16" t="s">
        <v>115</v>
      </c>
      <c r="X74" s="12" t="s">
        <v>116</v>
      </c>
      <c r="Y74" s="14" t="str">
        <f aca="false">IF(U74="","",U74*0.0022)</f>
        <v/>
      </c>
      <c r="Z74" s="14" t="str">
        <f aca="false">IF(U74="","",U74*0.00515)</f>
        <v/>
      </c>
      <c r="AA74" s="12" t="s">
        <v>117</v>
      </c>
      <c r="AB74" s="15"/>
      <c r="AC74" s="15"/>
    </row>
    <row r="75" customFormat="false" ht="26.25" hidden="false" customHeight="true" outlineLevel="0" collapsed="false">
      <c r="A75" s="6" t="n">
        <v>71</v>
      </c>
      <c r="B75" s="7" t="s">
        <v>235</v>
      </c>
      <c r="C75" s="7" t="s">
        <v>254</v>
      </c>
      <c r="D75" s="7" t="s">
        <v>237</v>
      </c>
      <c r="E75" s="7" t="s">
        <v>166</v>
      </c>
      <c r="F75" s="7" t="s">
        <v>238</v>
      </c>
      <c r="G75" s="7" t="s">
        <v>255</v>
      </c>
      <c r="H75" s="7" t="s">
        <v>256</v>
      </c>
      <c r="I75" s="7" t="n">
        <v>20</v>
      </c>
      <c r="J75" s="7" t="n">
        <v>92</v>
      </c>
      <c r="K75" s="7" t="n">
        <v>2.4</v>
      </c>
      <c r="L75" s="8" t="n">
        <f aca="false">IF(J75&lt;&gt;"",J75/1000,IF(AND(K75&lt;&gt;"",I75&lt;&gt;""),K75/I75,""))</f>
        <v>0.092</v>
      </c>
      <c r="M75" s="17" t="s">
        <v>133</v>
      </c>
      <c r="N75" s="7" t="s">
        <v>241</v>
      </c>
      <c r="O75" s="10" t="s">
        <v>242</v>
      </c>
      <c r="P75" s="11" t="s">
        <v>257</v>
      </c>
      <c r="Q75" s="7" t="s">
        <v>244</v>
      </c>
      <c r="R75" s="12" t="s">
        <v>113</v>
      </c>
      <c r="S75" s="12"/>
      <c r="T75" s="12"/>
      <c r="U75" s="12"/>
      <c r="V75" s="12" t="s">
        <v>114</v>
      </c>
      <c r="W75" s="16" t="s">
        <v>115</v>
      </c>
      <c r="X75" s="12" t="s">
        <v>116</v>
      </c>
      <c r="Y75" s="14" t="str">
        <f aca="false">IF(U75="","",U75*0.0022)</f>
        <v/>
      </c>
      <c r="Z75" s="14" t="str">
        <f aca="false">IF(U75="","",U75*0.00515)</f>
        <v/>
      </c>
      <c r="AA75" s="12" t="s">
        <v>117</v>
      </c>
      <c r="AB75" s="15"/>
      <c r="AC75" s="15"/>
    </row>
    <row r="76" customFormat="false" ht="26.25" hidden="false" customHeight="true" outlineLevel="0" collapsed="false">
      <c r="A76" s="6" t="n">
        <v>72</v>
      </c>
      <c r="B76" s="7" t="s">
        <v>235</v>
      </c>
      <c r="C76" s="7" t="s">
        <v>258</v>
      </c>
      <c r="D76" s="7" t="s">
        <v>237</v>
      </c>
      <c r="E76" s="7" t="s">
        <v>166</v>
      </c>
      <c r="F76" s="7" t="s">
        <v>249</v>
      </c>
      <c r="G76" s="7" t="s">
        <v>259</v>
      </c>
      <c r="H76" s="7" t="s">
        <v>240</v>
      </c>
      <c r="I76" s="7" t="n">
        <v>20</v>
      </c>
      <c r="J76" s="7" t="n">
        <v>92</v>
      </c>
      <c r="K76" s="7" t="n">
        <v>2.4</v>
      </c>
      <c r="L76" s="8" t="n">
        <f aca="false">IF(J76&lt;&gt;"",J76/1000,IF(AND(K76&lt;&gt;"",I76&lt;&gt;""),K76/I76,""))</f>
        <v>0.092</v>
      </c>
      <c r="M76" s="17" t="s">
        <v>133</v>
      </c>
      <c r="N76" s="7" t="s">
        <v>241</v>
      </c>
      <c r="O76" s="10" t="s">
        <v>242</v>
      </c>
      <c r="P76" s="11" t="s">
        <v>260</v>
      </c>
      <c r="Q76" s="7" t="s">
        <v>244</v>
      </c>
      <c r="R76" s="12" t="s">
        <v>113</v>
      </c>
      <c r="S76" s="12"/>
      <c r="T76" s="12"/>
      <c r="U76" s="12"/>
      <c r="V76" s="12" t="s">
        <v>114</v>
      </c>
      <c r="W76" s="16" t="s">
        <v>115</v>
      </c>
      <c r="X76" s="12" t="s">
        <v>116</v>
      </c>
      <c r="Y76" s="14" t="str">
        <f aca="false">IF(U76="","",U76*0.0022)</f>
        <v/>
      </c>
      <c r="Z76" s="14" t="str">
        <f aca="false">IF(U76="","",U76*0.00515)</f>
        <v/>
      </c>
      <c r="AA76" s="12" t="s">
        <v>117</v>
      </c>
      <c r="AB76" s="15"/>
      <c r="AC76" s="15"/>
    </row>
    <row r="77" customFormat="false" ht="26.25" hidden="false" customHeight="true" outlineLevel="0" collapsed="false">
      <c r="A77" s="6" t="n">
        <v>73</v>
      </c>
      <c r="B77" s="7" t="s">
        <v>235</v>
      </c>
      <c r="C77" s="7" t="s">
        <v>261</v>
      </c>
      <c r="D77" s="7" t="s">
        <v>237</v>
      </c>
      <c r="E77" s="7" t="s">
        <v>166</v>
      </c>
      <c r="F77" s="7" t="s">
        <v>238</v>
      </c>
      <c r="G77" s="7" t="s">
        <v>246</v>
      </c>
      <c r="H77" s="7" t="s">
        <v>262</v>
      </c>
      <c r="I77" s="7" t="n">
        <v>20</v>
      </c>
      <c r="J77" s="7" t="n">
        <v>92</v>
      </c>
      <c r="K77" s="7" t="n">
        <v>2.4</v>
      </c>
      <c r="L77" s="8" t="n">
        <f aca="false">IF(J77&lt;&gt;"",J77/1000,IF(AND(K77&lt;&gt;"",I77&lt;&gt;""),K77/I77,""))</f>
        <v>0.092</v>
      </c>
      <c r="M77" s="17" t="s">
        <v>133</v>
      </c>
      <c r="N77" s="7" t="s">
        <v>241</v>
      </c>
      <c r="O77" s="10" t="s">
        <v>242</v>
      </c>
      <c r="P77" s="11" t="s">
        <v>263</v>
      </c>
      <c r="Q77" s="7" t="s">
        <v>244</v>
      </c>
      <c r="R77" s="12" t="s">
        <v>113</v>
      </c>
      <c r="S77" s="12"/>
      <c r="T77" s="12"/>
      <c r="U77" s="12"/>
      <c r="V77" s="12" t="s">
        <v>114</v>
      </c>
      <c r="W77" s="16" t="s">
        <v>115</v>
      </c>
      <c r="X77" s="12" t="s">
        <v>116</v>
      </c>
      <c r="Y77" s="14" t="str">
        <f aca="false">IF(U77="","",U77*0.0022)</f>
        <v/>
      </c>
      <c r="Z77" s="14" t="str">
        <f aca="false">IF(U77="","",U77*0.00515)</f>
        <v/>
      </c>
      <c r="AA77" s="12" t="s">
        <v>117</v>
      </c>
      <c r="AB77" s="15"/>
      <c r="AC77" s="15"/>
    </row>
    <row r="78" customFormat="false" ht="26.25" hidden="false" customHeight="true" outlineLevel="0" collapsed="false">
      <c r="A78" s="6" t="n">
        <v>74</v>
      </c>
      <c r="B78" s="7" t="s">
        <v>235</v>
      </c>
      <c r="C78" s="7" t="s">
        <v>264</v>
      </c>
      <c r="D78" s="7" t="s">
        <v>237</v>
      </c>
      <c r="E78" s="7" t="s">
        <v>166</v>
      </c>
      <c r="F78" s="7" t="s">
        <v>249</v>
      </c>
      <c r="G78" s="7" t="s">
        <v>239</v>
      </c>
      <c r="H78" s="7" t="s">
        <v>265</v>
      </c>
      <c r="I78" s="7" t="n">
        <v>20</v>
      </c>
      <c r="J78" s="7" t="n">
        <v>92</v>
      </c>
      <c r="K78" s="7" t="n">
        <v>2.4</v>
      </c>
      <c r="L78" s="8" t="n">
        <f aca="false">IF(J78&lt;&gt;"",J78/1000,IF(AND(K78&lt;&gt;"",I78&lt;&gt;""),K78/I78,""))</f>
        <v>0.092</v>
      </c>
      <c r="M78" s="17" t="s">
        <v>133</v>
      </c>
      <c r="N78" s="7" t="s">
        <v>241</v>
      </c>
      <c r="O78" s="10" t="s">
        <v>242</v>
      </c>
      <c r="P78" s="11" t="s">
        <v>266</v>
      </c>
      <c r="Q78" s="7" t="s">
        <v>244</v>
      </c>
      <c r="R78" s="12" t="s">
        <v>113</v>
      </c>
      <c r="S78" s="12"/>
      <c r="T78" s="12"/>
      <c r="U78" s="12"/>
      <c r="V78" s="12" t="s">
        <v>114</v>
      </c>
      <c r="W78" s="16" t="s">
        <v>115</v>
      </c>
      <c r="X78" s="12" t="s">
        <v>116</v>
      </c>
      <c r="Y78" s="14" t="str">
        <f aca="false">IF(U78="","",U78*0.0022)</f>
        <v/>
      </c>
      <c r="Z78" s="14" t="str">
        <f aca="false">IF(U78="","",U78*0.00515)</f>
        <v/>
      </c>
      <c r="AA78" s="12" t="s">
        <v>117</v>
      </c>
      <c r="AB78" s="15"/>
      <c r="AC78" s="15"/>
    </row>
    <row r="79" customFormat="false" ht="26.25" hidden="false" customHeight="true" outlineLevel="0" collapsed="false">
      <c r="A79" s="6" t="n">
        <v>75</v>
      </c>
      <c r="B79" s="7" t="s">
        <v>267</v>
      </c>
      <c r="C79" s="7" t="s">
        <v>268</v>
      </c>
      <c r="D79" s="7" t="s">
        <v>269</v>
      </c>
      <c r="E79" s="7" t="s">
        <v>166</v>
      </c>
      <c r="F79" s="7" t="s">
        <v>270</v>
      </c>
      <c r="G79" s="7" t="s">
        <v>271</v>
      </c>
      <c r="H79" s="7" t="s">
        <v>229</v>
      </c>
      <c r="I79" s="7" t="n">
        <v>24</v>
      </c>
      <c r="J79" s="7"/>
      <c r="K79" s="7" t="n">
        <v>5.2</v>
      </c>
      <c r="L79" s="8" t="n">
        <f aca="false">IF(J79&lt;&gt;"",J79/1000,IF(AND(K79&lt;&gt;"",I79&lt;&gt;""),K79/I79,""))</f>
        <v>0.216666666666667</v>
      </c>
      <c r="M79" s="9" t="s">
        <v>38</v>
      </c>
      <c r="N79" s="7" t="s">
        <v>272</v>
      </c>
      <c r="O79" s="10" t="s">
        <v>273</v>
      </c>
      <c r="P79" s="11" t="s">
        <v>274</v>
      </c>
      <c r="Q79" s="7" t="s">
        <v>275</v>
      </c>
      <c r="R79" s="12" t="s">
        <v>113</v>
      </c>
      <c r="S79" s="12"/>
      <c r="T79" s="12"/>
      <c r="U79" s="12"/>
      <c r="V79" s="12" t="s">
        <v>114</v>
      </c>
      <c r="W79" s="16" t="s">
        <v>115</v>
      </c>
      <c r="X79" s="12" t="s">
        <v>116</v>
      </c>
      <c r="Y79" s="14" t="str">
        <f aca="false">IF(U79="","",U79*0.0022)</f>
        <v/>
      </c>
      <c r="Z79" s="14" t="str">
        <f aca="false">IF(U79="","",U79*0.00515)</f>
        <v/>
      </c>
      <c r="AA79" s="12" t="s">
        <v>117</v>
      </c>
      <c r="AB79" s="15"/>
      <c r="AC79" s="15"/>
    </row>
    <row r="80" customFormat="false" ht="26.25" hidden="false" customHeight="true" outlineLevel="0" collapsed="false">
      <c r="A80" s="6" t="n">
        <v>76</v>
      </c>
      <c r="B80" s="7" t="s">
        <v>267</v>
      </c>
      <c r="C80" s="7" t="s">
        <v>276</v>
      </c>
      <c r="D80" s="7" t="s">
        <v>269</v>
      </c>
      <c r="E80" s="7" t="s">
        <v>166</v>
      </c>
      <c r="F80" s="7" t="s">
        <v>277</v>
      </c>
      <c r="G80" s="7" t="s">
        <v>278</v>
      </c>
      <c r="H80" s="7" t="s">
        <v>279</v>
      </c>
      <c r="I80" s="7" t="n">
        <v>24</v>
      </c>
      <c r="J80" s="7"/>
      <c r="K80" s="7" t="n">
        <v>4.2</v>
      </c>
      <c r="L80" s="8" t="n">
        <f aca="false">IF(J80&lt;&gt;"",J80/1000,IF(AND(K80&lt;&gt;"",I80&lt;&gt;""),K80/I80,""))</f>
        <v>0.175</v>
      </c>
      <c r="M80" s="9" t="s">
        <v>38</v>
      </c>
      <c r="N80" s="7" t="s">
        <v>272</v>
      </c>
      <c r="O80" s="10" t="s">
        <v>273</v>
      </c>
      <c r="P80" s="11" t="s">
        <v>280</v>
      </c>
      <c r="Q80" s="7" t="s">
        <v>275</v>
      </c>
      <c r="R80" s="12" t="s">
        <v>113</v>
      </c>
      <c r="S80" s="12"/>
      <c r="T80" s="12"/>
      <c r="U80" s="12"/>
      <c r="V80" s="12" t="s">
        <v>114</v>
      </c>
      <c r="W80" s="16" t="s">
        <v>115</v>
      </c>
      <c r="X80" s="12" t="s">
        <v>116</v>
      </c>
      <c r="Y80" s="14" t="str">
        <f aca="false">IF(U80="","",U80*0.0022)</f>
        <v/>
      </c>
      <c r="Z80" s="14" t="str">
        <f aca="false">IF(U80="","",U80*0.00515)</f>
        <v/>
      </c>
      <c r="AA80" s="12" t="s">
        <v>117</v>
      </c>
      <c r="AB80" s="15"/>
      <c r="AC80" s="15"/>
    </row>
    <row r="81" customFormat="false" ht="26.25" hidden="false" customHeight="true" outlineLevel="0" collapsed="false">
      <c r="A81" s="6" t="n">
        <v>77</v>
      </c>
      <c r="B81" s="7" t="s">
        <v>267</v>
      </c>
      <c r="C81" s="7" t="s">
        <v>281</v>
      </c>
      <c r="D81" s="7" t="s">
        <v>269</v>
      </c>
      <c r="E81" s="7" t="s">
        <v>166</v>
      </c>
      <c r="F81" s="7" t="s">
        <v>282</v>
      </c>
      <c r="G81" s="7" t="s">
        <v>278</v>
      </c>
      <c r="H81" s="7" t="s">
        <v>184</v>
      </c>
      <c r="I81" s="7" t="n">
        <v>24</v>
      </c>
      <c r="J81" s="7"/>
      <c r="K81" s="7" t="n">
        <v>4.2</v>
      </c>
      <c r="L81" s="8" t="n">
        <f aca="false">IF(J81&lt;&gt;"",J81/1000,IF(AND(K81&lt;&gt;"",I81&lt;&gt;""),K81/I81,""))</f>
        <v>0.175</v>
      </c>
      <c r="M81" s="9" t="s">
        <v>38</v>
      </c>
      <c r="N81" s="7" t="s">
        <v>272</v>
      </c>
      <c r="O81" s="10" t="s">
        <v>273</v>
      </c>
      <c r="P81" s="11" t="s">
        <v>283</v>
      </c>
      <c r="Q81" s="7" t="s">
        <v>275</v>
      </c>
      <c r="R81" s="12" t="s">
        <v>113</v>
      </c>
      <c r="S81" s="12"/>
      <c r="T81" s="12"/>
      <c r="U81" s="12"/>
      <c r="V81" s="12" t="s">
        <v>114</v>
      </c>
      <c r="W81" s="16" t="s">
        <v>115</v>
      </c>
      <c r="X81" s="12" t="s">
        <v>116</v>
      </c>
      <c r="Y81" s="14" t="str">
        <f aca="false">IF(U81="","",U81*0.0022)</f>
        <v/>
      </c>
      <c r="Z81" s="14" t="str">
        <f aca="false">IF(U81="","",U81*0.00515)</f>
        <v/>
      </c>
      <c r="AA81" s="12" t="s">
        <v>117</v>
      </c>
      <c r="AB81" s="15"/>
      <c r="AC81" s="15"/>
    </row>
    <row r="82" customFormat="false" ht="26.25" hidden="false" customHeight="true" outlineLevel="0" collapsed="false">
      <c r="A82" s="6" t="n">
        <v>78</v>
      </c>
      <c r="B82" s="7" t="s">
        <v>267</v>
      </c>
      <c r="C82" s="7" t="s">
        <v>284</v>
      </c>
      <c r="D82" s="7" t="s">
        <v>269</v>
      </c>
      <c r="E82" s="7" t="s">
        <v>166</v>
      </c>
      <c r="F82" s="7" t="s">
        <v>285</v>
      </c>
      <c r="G82" s="7" t="s">
        <v>271</v>
      </c>
      <c r="H82" s="7" t="s">
        <v>184</v>
      </c>
      <c r="I82" s="7" t="n">
        <v>24</v>
      </c>
      <c r="J82" s="7"/>
      <c r="K82" s="7" t="n">
        <v>4.2</v>
      </c>
      <c r="L82" s="8" t="n">
        <f aca="false">IF(J82&lt;&gt;"",J82/1000,IF(AND(K82&lt;&gt;"",I82&lt;&gt;""),K82/I82,""))</f>
        <v>0.175</v>
      </c>
      <c r="M82" s="9" t="s">
        <v>38</v>
      </c>
      <c r="N82" s="7" t="s">
        <v>272</v>
      </c>
      <c r="O82" s="10" t="s">
        <v>273</v>
      </c>
      <c r="P82" s="11" t="s">
        <v>286</v>
      </c>
      <c r="Q82" s="7" t="s">
        <v>275</v>
      </c>
      <c r="R82" s="12" t="s">
        <v>113</v>
      </c>
      <c r="S82" s="12"/>
      <c r="T82" s="12"/>
      <c r="U82" s="12"/>
      <c r="V82" s="12" t="s">
        <v>114</v>
      </c>
      <c r="W82" s="16" t="s">
        <v>115</v>
      </c>
      <c r="X82" s="12" t="s">
        <v>116</v>
      </c>
      <c r="Y82" s="14" t="str">
        <f aca="false">IF(U82="","",U82*0.0022)</f>
        <v/>
      </c>
      <c r="Z82" s="14" t="str">
        <f aca="false">IF(U82="","",U82*0.00515)</f>
        <v/>
      </c>
      <c r="AA82" s="12" t="s">
        <v>117</v>
      </c>
      <c r="AB82" s="15"/>
      <c r="AC82" s="15"/>
    </row>
    <row r="83" customFormat="false" ht="26.25" hidden="false" customHeight="true" outlineLevel="0" collapsed="false">
      <c r="A83" s="6" t="n">
        <v>79</v>
      </c>
      <c r="B83" s="7" t="s">
        <v>267</v>
      </c>
      <c r="C83" s="7" t="s">
        <v>287</v>
      </c>
      <c r="D83" s="7" t="s">
        <v>269</v>
      </c>
      <c r="E83" s="7" t="s">
        <v>166</v>
      </c>
      <c r="F83" s="7" t="s">
        <v>285</v>
      </c>
      <c r="G83" s="7" t="s">
        <v>278</v>
      </c>
      <c r="H83" s="7" t="s">
        <v>184</v>
      </c>
      <c r="I83" s="7" t="n">
        <v>24</v>
      </c>
      <c r="J83" s="7"/>
      <c r="K83" s="7" t="n">
        <v>4.2</v>
      </c>
      <c r="L83" s="8" t="n">
        <f aca="false">IF(J83&lt;&gt;"",J83/1000,IF(AND(K83&lt;&gt;"",I83&lt;&gt;""),K83/I83,""))</f>
        <v>0.175</v>
      </c>
      <c r="M83" s="9" t="s">
        <v>38</v>
      </c>
      <c r="N83" s="7" t="s">
        <v>272</v>
      </c>
      <c r="O83" s="10" t="s">
        <v>273</v>
      </c>
      <c r="P83" s="11" t="s">
        <v>288</v>
      </c>
      <c r="Q83" s="7" t="s">
        <v>275</v>
      </c>
      <c r="R83" s="12" t="s">
        <v>113</v>
      </c>
      <c r="S83" s="12"/>
      <c r="T83" s="12"/>
      <c r="U83" s="12"/>
      <c r="V83" s="12" t="s">
        <v>114</v>
      </c>
      <c r="W83" s="16" t="s">
        <v>115</v>
      </c>
      <c r="X83" s="12" t="s">
        <v>116</v>
      </c>
      <c r="Y83" s="14" t="str">
        <f aca="false">IF(U83="","",U83*0.0022)</f>
        <v/>
      </c>
      <c r="Z83" s="14" t="str">
        <f aca="false">IF(U83="","",U83*0.00515)</f>
        <v/>
      </c>
      <c r="AA83" s="12" t="s">
        <v>117</v>
      </c>
      <c r="AB83" s="15"/>
      <c r="AC83" s="15"/>
    </row>
    <row r="84" customFormat="false" ht="26.25" hidden="false" customHeight="true" outlineLevel="0" collapsed="false">
      <c r="A84" s="6" t="n">
        <v>80</v>
      </c>
      <c r="B84" s="7" t="s">
        <v>267</v>
      </c>
      <c r="C84" s="7" t="s">
        <v>289</v>
      </c>
      <c r="D84" s="7" t="s">
        <v>269</v>
      </c>
      <c r="E84" s="7" t="s">
        <v>166</v>
      </c>
      <c r="F84" s="7" t="s">
        <v>290</v>
      </c>
      <c r="G84" s="7" t="s">
        <v>278</v>
      </c>
      <c r="H84" s="7" t="s">
        <v>291</v>
      </c>
      <c r="I84" s="7" t="n">
        <v>24</v>
      </c>
      <c r="J84" s="7"/>
      <c r="K84" s="7" t="n">
        <v>4.2</v>
      </c>
      <c r="L84" s="8" t="n">
        <f aca="false">IF(J84&lt;&gt;"",J84/1000,IF(AND(K84&lt;&gt;"",I84&lt;&gt;""),K84/I84,""))</f>
        <v>0.175</v>
      </c>
      <c r="M84" s="9" t="s">
        <v>38</v>
      </c>
      <c r="N84" s="7" t="s">
        <v>272</v>
      </c>
      <c r="O84" s="10" t="s">
        <v>273</v>
      </c>
      <c r="P84" s="11" t="s">
        <v>292</v>
      </c>
      <c r="Q84" s="7" t="s">
        <v>275</v>
      </c>
      <c r="R84" s="12" t="s">
        <v>113</v>
      </c>
      <c r="S84" s="12"/>
      <c r="T84" s="12"/>
      <c r="U84" s="12"/>
      <c r="V84" s="12" t="s">
        <v>114</v>
      </c>
      <c r="W84" s="16" t="s">
        <v>115</v>
      </c>
      <c r="X84" s="12" t="s">
        <v>116</v>
      </c>
      <c r="Y84" s="14" t="str">
        <f aca="false">IF(U84="","",U84*0.0022)</f>
        <v/>
      </c>
      <c r="Z84" s="14" t="str">
        <f aca="false">IF(U84="","",U84*0.00515)</f>
        <v/>
      </c>
      <c r="AA84" s="12" t="s">
        <v>117</v>
      </c>
      <c r="AB84" s="15"/>
      <c r="AC84" s="15"/>
    </row>
    <row r="85" customFormat="false" ht="26.25" hidden="false" customHeight="true" outlineLevel="0" collapsed="false">
      <c r="A85" s="6" t="n">
        <v>81</v>
      </c>
      <c r="B85" s="7" t="s">
        <v>267</v>
      </c>
      <c r="C85" s="7" t="s">
        <v>293</v>
      </c>
      <c r="D85" s="7" t="s">
        <v>269</v>
      </c>
      <c r="E85" s="7" t="s">
        <v>166</v>
      </c>
      <c r="F85" s="7" t="s">
        <v>294</v>
      </c>
      <c r="G85" s="7" t="s">
        <v>278</v>
      </c>
      <c r="H85" s="7" t="s">
        <v>295</v>
      </c>
      <c r="I85" s="7" t="n">
        <v>24</v>
      </c>
      <c r="J85" s="7"/>
      <c r="K85" s="7" t="n">
        <v>5.2</v>
      </c>
      <c r="L85" s="8" t="n">
        <f aca="false">IF(J85&lt;&gt;"",J85/1000,IF(AND(K85&lt;&gt;"",I85&lt;&gt;""),K85/I85,""))</f>
        <v>0.216666666666667</v>
      </c>
      <c r="M85" s="9" t="s">
        <v>38</v>
      </c>
      <c r="N85" s="7" t="s">
        <v>272</v>
      </c>
      <c r="O85" s="10" t="s">
        <v>273</v>
      </c>
      <c r="P85" s="11" t="s">
        <v>296</v>
      </c>
      <c r="Q85" s="7" t="s">
        <v>275</v>
      </c>
      <c r="R85" s="12" t="s">
        <v>113</v>
      </c>
      <c r="S85" s="12"/>
      <c r="T85" s="12"/>
      <c r="U85" s="12"/>
      <c r="V85" s="12" t="s">
        <v>114</v>
      </c>
      <c r="W85" s="16" t="s">
        <v>115</v>
      </c>
      <c r="X85" s="12" t="s">
        <v>116</v>
      </c>
      <c r="Y85" s="14" t="str">
        <f aca="false">IF(U85="","",U85*0.0022)</f>
        <v/>
      </c>
      <c r="Z85" s="14" t="str">
        <f aca="false">IF(U85="","",U85*0.00515)</f>
        <v/>
      </c>
      <c r="AA85" s="12" t="s">
        <v>117</v>
      </c>
      <c r="AB85" s="15"/>
      <c r="AC85" s="15"/>
    </row>
    <row r="86" customFormat="false" ht="26.25" hidden="false" customHeight="true" outlineLevel="0" collapsed="false">
      <c r="A86" s="6" t="n">
        <v>82</v>
      </c>
      <c r="B86" s="7" t="s">
        <v>267</v>
      </c>
      <c r="C86" s="7" t="s">
        <v>297</v>
      </c>
      <c r="D86" s="7" t="s">
        <v>269</v>
      </c>
      <c r="E86" s="7" t="s">
        <v>166</v>
      </c>
      <c r="F86" s="7" t="s">
        <v>298</v>
      </c>
      <c r="G86" s="7" t="s">
        <v>278</v>
      </c>
      <c r="H86" s="7" t="s">
        <v>299</v>
      </c>
      <c r="I86" s="7" t="n">
        <v>24</v>
      </c>
      <c r="J86" s="7"/>
      <c r="K86" s="7" t="n">
        <v>5.2</v>
      </c>
      <c r="L86" s="8" t="n">
        <f aca="false">IF(J86&lt;&gt;"",J86/1000,IF(AND(K86&lt;&gt;"",I86&lt;&gt;""),K86/I86,""))</f>
        <v>0.216666666666667</v>
      </c>
      <c r="M86" s="9" t="s">
        <v>38</v>
      </c>
      <c r="N86" s="7" t="s">
        <v>272</v>
      </c>
      <c r="O86" s="10" t="s">
        <v>273</v>
      </c>
      <c r="P86" s="11" t="s">
        <v>300</v>
      </c>
      <c r="Q86" s="7" t="s">
        <v>275</v>
      </c>
      <c r="R86" s="12" t="s">
        <v>113</v>
      </c>
      <c r="S86" s="12"/>
      <c r="T86" s="12"/>
      <c r="U86" s="12"/>
      <c r="V86" s="12" t="s">
        <v>114</v>
      </c>
      <c r="W86" s="16" t="s">
        <v>115</v>
      </c>
      <c r="X86" s="12" t="s">
        <v>116</v>
      </c>
      <c r="Y86" s="14" t="str">
        <f aca="false">IF(U86="","",U86*0.0022)</f>
        <v/>
      </c>
      <c r="Z86" s="14" t="str">
        <f aca="false">IF(U86="","",U86*0.00515)</f>
        <v/>
      </c>
      <c r="AA86" s="12" t="s">
        <v>117</v>
      </c>
      <c r="AB86" s="15"/>
      <c r="AC86" s="15"/>
    </row>
    <row r="87" customFormat="false" ht="26.25" hidden="false" customHeight="true" outlineLevel="0" collapsed="false">
      <c r="A87" s="6" t="n">
        <v>83</v>
      </c>
      <c r="B87" s="7" t="s">
        <v>267</v>
      </c>
      <c r="C87" s="7" t="s">
        <v>301</v>
      </c>
      <c r="D87" s="7" t="s">
        <v>302</v>
      </c>
      <c r="E87" s="7" t="s">
        <v>166</v>
      </c>
      <c r="F87" s="7" t="s">
        <v>277</v>
      </c>
      <c r="G87" s="7" t="s">
        <v>303</v>
      </c>
      <c r="H87" s="7" t="s">
        <v>304</v>
      </c>
      <c r="I87" s="7" t="n">
        <v>24</v>
      </c>
      <c r="J87" s="7"/>
      <c r="K87" s="7" t="n">
        <v>3.2</v>
      </c>
      <c r="L87" s="8" t="n">
        <f aca="false">IF(J87&lt;&gt;"",J87/1000,IF(AND(K87&lt;&gt;"",I87&lt;&gt;""),K87/I87,""))</f>
        <v>0.133333333333333</v>
      </c>
      <c r="M87" s="9" t="s">
        <v>38</v>
      </c>
      <c r="N87" s="7" t="s">
        <v>272</v>
      </c>
      <c r="O87" s="10" t="s">
        <v>273</v>
      </c>
      <c r="P87" s="11" t="s">
        <v>305</v>
      </c>
      <c r="Q87" s="7" t="s">
        <v>275</v>
      </c>
      <c r="R87" s="12" t="s">
        <v>113</v>
      </c>
      <c r="S87" s="12"/>
      <c r="T87" s="12"/>
      <c r="U87" s="12"/>
      <c r="V87" s="12" t="s">
        <v>114</v>
      </c>
      <c r="W87" s="16" t="s">
        <v>115</v>
      </c>
      <c r="X87" s="12" t="s">
        <v>116</v>
      </c>
      <c r="Y87" s="14" t="str">
        <f aca="false">IF(U87="","",U87*0.0022)</f>
        <v/>
      </c>
      <c r="Z87" s="14" t="str">
        <f aca="false">IF(U87="","",U87*0.00515)</f>
        <v/>
      </c>
      <c r="AA87" s="12" t="s">
        <v>117</v>
      </c>
      <c r="AB87" s="15"/>
      <c r="AC87" s="15"/>
    </row>
    <row r="88" customFormat="false" ht="26.25" hidden="false" customHeight="true" outlineLevel="0" collapsed="false">
      <c r="A88" s="6" t="n">
        <v>84</v>
      </c>
      <c r="B88" s="7" t="s">
        <v>267</v>
      </c>
      <c r="C88" s="7" t="s">
        <v>306</v>
      </c>
      <c r="D88" s="7" t="s">
        <v>302</v>
      </c>
      <c r="E88" s="7" t="s">
        <v>166</v>
      </c>
      <c r="F88" s="7" t="s">
        <v>290</v>
      </c>
      <c r="G88" s="7" t="s">
        <v>303</v>
      </c>
      <c r="H88" s="7" t="s">
        <v>307</v>
      </c>
      <c r="I88" s="7" t="n">
        <v>24</v>
      </c>
      <c r="J88" s="7"/>
      <c r="K88" s="7" t="n">
        <v>3.2</v>
      </c>
      <c r="L88" s="8" t="n">
        <f aca="false">IF(J88&lt;&gt;"",J88/1000,IF(AND(K88&lt;&gt;"",I88&lt;&gt;""),K88/I88,""))</f>
        <v>0.133333333333333</v>
      </c>
      <c r="M88" s="9" t="s">
        <v>38</v>
      </c>
      <c r="N88" s="7" t="s">
        <v>272</v>
      </c>
      <c r="O88" s="10" t="s">
        <v>273</v>
      </c>
      <c r="P88" s="11" t="s">
        <v>308</v>
      </c>
      <c r="Q88" s="7" t="s">
        <v>275</v>
      </c>
      <c r="R88" s="12" t="s">
        <v>113</v>
      </c>
      <c r="S88" s="12"/>
      <c r="T88" s="12"/>
      <c r="U88" s="12"/>
      <c r="V88" s="12" t="s">
        <v>114</v>
      </c>
      <c r="W88" s="16" t="s">
        <v>115</v>
      </c>
      <c r="X88" s="12" t="s">
        <v>116</v>
      </c>
      <c r="Y88" s="14" t="str">
        <f aca="false">IF(U88="","",U88*0.0022)</f>
        <v/>
      </c>
      <c r="Z88" s="14" t="str">
        <f aca="false">IF(U88="","",U88*0.00515)</f>
        <v/>
      </c>
      <c r="AA88" s="12" t="s">
        <v>117</v>
      </c>
      <c r="AB88" s="15"/>
      <c r="AC88" s="15"/>
    </row>
    <row r="89" customFormat="false" ht="26.25" hidden="false" customHeight="true" outlineLevel="0" collapsed="false">
      <c r="A89" s="6" t="n">
        <v>85</v>
      </c>
      <c r="B89" s="7" t="s">
        <v>267</v>
      </c>
      <c r="C89" s="7" t="s">
        <v>309</v>
      </c>
      <c r="D89" s="7" t="s">
        <v>302</v>
      </c>
      <c r="E89" s="7" t="s">
        <v>166</v>
      </c>
      <c r="F89" s="7" t="s">
        <v>298</v>
      </c>
      <c r="G89" s="7" t="s">
        <v>303</v>
      </c>
      <c r="H89" s="7" t="s">
        <v>310</v>
      </c>
      <c r="I89" s="7" t="n">
        <v>24</v>
      </c>
      <c r="J89" s="7"/>
      <c r="K89" s="7" t="n">
        <v>3.2</v>
      </c>
      <c r="L89" s="8" t="n">
        <f aca="false">IF(J89&lt;&gt;"",J89/1000,IF(AND(K89&lt;&gt;"",I89&lt;&gt;""),K89/I89,""))</f>
        <v>0.133333333333333</v>
      </c>
      <c r="M89" s="9" t="s">
        <v>38</v>
      </c>
      <c r="N89" s="7" t="s">
        <v>272</v>
      </c>
      <c r="O89" s="10" t="s">
        <v>273</v>
      </c>
      <c r="P89" s="11" t="s">
        <v>311</v>
      </c>
      <c r="Q89" s="7" t="s">
        <v>275</v>
      </c>
      <c r="R89" s="12" t="s">
        <v>113</v>
      </c>
      <c r="S89" s="12"/>
      <c r="T89" s="12"/>
      <c r="U89" s="12"/>
      <c r="V89" s="12" t="s">
        <v>114</v>
      </c>
      <c r="W89" s="16" t="s">
        <v>115</v>
      </c>
      <c r="X89" s="12" t="s">
        <v>116</v>
      </c>
      <c r="Y89" s="14" t="str">
        <f aca="false">IF(U89="","",U89*0.0022)</f>
        <v/>
      </c>
      <c r="Z89" s="14" t="str">
        <f aca="false">IF(U89="","",U89*0.00515)</f>
        <v/>
      </c>
      <c r="AA89" s="12" t="s">
        <v>117</v>
      </c>
      <c r="AB89" s="15"/>
      <c r="AC89" s="15"/>
    </row>
    <row r="90" customFormat="false" ht="26.25" hidden="false" customHeight="true" outlineLevel="0" collapsed="false">
      <c r="A90" s="6" t="n">
        <v>86</v>
      </c>
      <c r="B90" s="7" t="s">
        <v>267</v>
      </c>
      <c r="C90" s="7" t="s">
        <v>312</v>
      </c>
      <c r="D90" s="7" t="s">
        <v>302</v>
      </c>
      <c r="E90" s="7" t="s">
        <v>166</v>
      </c>
      <c r="F90" s="7" t="s">
        <v>277</v>
      </c>
      <c r="G90" s="7" t="s">
        <v>271</v>
      </c>
      <c r="H90" s="7" t="s">
        <v>304</v>
      </c>
      <c r="I90" s="7" t="n">
        <v>24</v>
      </c>
      <c r="J90" s="7"/>
      <c r="K90" s="7" t="n">
        <v>3.2</v>
      </c>
      <c r="L90" s="8" t="n">
        <f aca="false">IF(J90&lt;&gt;"",J90/1000,IF(AND(K90&lt;&gt;"",I90&lt;&gt;""),K90/I90,""))</f>
        <v>0.133333333333333</v>
      </c>
      <c r="M90" s="9" t="s">
        <v>38</v>
      </c>
      <c r="N90" s="7" t="s">
        <v>272</v>
      </c>
      <c r="O90" s="10" t="s">
        <v>273</v>
      </c>
      <c r="P90" s="11" t="s">
        <v>313</v>
      </c>
      <c r="Q90" s="7" t="s">
        <v>275</v>
      </c>
      <c r="R90" s="12" t="s">
        <v>113</v>
      </c>
      <c r="S90" s="12"/>
      <c r="T90" s="12"/>
      <c r="U90" s="12"/>
      <c r="V90" s="12" t="s">
        <v>114</v>
      </c>
      <c r="W90" s="16" t="s">
        <v>115</v>
      </c>
      <c r="X90" s="12" t="s">
        <v>116</v>
      </c>
      <c r="Y90" s="14" t="str">
        <f aca="false">IF(U90="","",U90*0.0022)</f>
        <v/>
      </c>
      <c r="Z90" s="14" t="str">
        <f aca="false">IF(U90="","",U90*0.00515)</f>
        <v/>
      </c>
      <c r="AA90" s="12" t="s">
        <v>117</v>
      </c>
      <c r="AB90" s="15"/>
      <c r="AC90" s="15"/>
    </row>
    <row r="91" customFormat="false" ht="26.25" hidden="false" customHeight="true" outlineLevel="0" collapsed="false">
      <c r="A91" s="6" t="n">
        <v>87</v>
      </c>
      <c r="B91" s="7" t="s">
        <v>267</v>
      </c>
      <c r="C91" s="7" t="s">
        <v>314</v>
      </c>
      <c r="D91" s="7" t="s">
        <v>302</v>
      </c>
      <c r="E91" s="7" t="s">
        <v>166</v>
      </c>
      <c r="F91" s="7" t="s">
        <v>290</v>
      </c>
      <c r="G91" s="7" t="s">
        <v>271</v>
      </c>
      <c r="H91" s="7" t="s">
        <v>307</v>
      </c>
      <c r="I91" s="7" t="n">
        <v>24</v>
      </c>
      <c r="J91" s="7"/>
      <c r="K91" s="7" t="n">
        <v>3.2</v>
      </c>
      <c r="L91" s="8" t="n">
        <f aca="false">IF(J91&lt;&gt;"",J91/1000,IF(AND(K91&lt;&gt;"",I91&lt;&gt;""),K91/I91,""))</f>
        <v>0.133333333333333</v>
      </c>
      <c r="M91" s="9" t="s">
        <v>38</v>
      </c>
      <c r="N91" s="7" t="s">
        <v>272</v>
      </c>
      <c r="O91" s="10" t="s">
        <v>273</v>
      </c>
      <c r="P91" s="11" t="s">
        <v>315</v>
      </c>
      <c r="Q91" s="7" t="s">
        <v>275</v>
      </c>
      <c r="R91" s="12" t="s">
        <v>113</v>
      </c>
      <c r="S91" s="12"/>
      <c r="T91" s="12"/>
      <c r="U91" s="12"/>
      <c r="V91" s="12" t="s">
        <v>114</v>
      </c>
      <c r="W91" s="16" t="s">
        <v>115</v>
      </c>
      <c r="X91" s="12" t="s">
        <v>116</v>
      </c>
      <c r="Y91" s="14" t="str">
        <f aca="false">IF(U91="","",U91*0.0022)</f>
        <v/>
      </c>
      <c r="Z91" s="14" t="str">
        <f aca="false">IF(U91="","",U91*0.00515)</f>
        <v/>
      </c>
      <c r="AA91" s="12" t="s">
        <v>117</v>
      </c>
      <c r="AB91" s="15"/>
      <c r="AC91" s="15"/>
    </row>
    <row r="92" customFormat="false" ht="26.25" hidden="false" customHeight="true" outlineLevel="0" collapsed="false">
      <c r="A92" s="6" t="n">
        <v>88</v>
      </c>
      <c r="B92" s="7" t="s">
        <v>267</v>
      </c>
      <c r="C92" s="7" t="s">
        <v>316</v>
      </c>
      <c r="D92" s="7" t="s">
        <v>302</v>
      </c>
      <c r="E92" s="7" t="s">
        <v>166</v>
      </c>
      <c r="F92" s="7" t="s">
        <v>298</v>
      </c>
      <c r="G92" s="7" t="s">
        <v>271</v>
      </c>
      <c r="H92" s="7" t="s">
        <v>310</v>
      </c>
      <c r="I92" s="7" t="n">
        <v>24</v>
      </c>
      <c r="J92" s="7"/>
      <c r="K92" s="7" t="n">
        <v>3.2</v>
      </c>
      <c r="L92" s="8" t="n">
        <f aca="false">IF(J92&lt;&gt;"",J92/1000,IF(AND(K92&lt;&gt;"",I92&lt;&gt;""),K92/I92,""))</f>
        <v>0.133333333333333</v>
      </c>
      <c r="M92" s="9" t="s">
        <v>38</v>
      </c>
      <c r="N92" s="7" t="s">
        <v>272</v>
      </c>
      <c r="O92" s="10" t="s">
        <v>273</v>
      </c>
      <c r="P92" s="11" t="s">
        <v>317</v>
      </c>
      <c r="Q92" s="7" t="s">
        <v>275</v>
      </c>
      <c r="R92" s="12" t="s">
        <v>113</v>
      </c>
      <c r="S92" s="12"/>
      <c r="T92" s="12"/>
      <c r="U92" s="12"/>
      <c r="V92" s="12" t="s">
        <v>114</v>
      </c>
      <c r="W92" s="16" t="s">
        <v>115</v>
      </c>
      <c r="X92" s="12" t="s">
        <v>116</v>
      </c>
      <c r="Y92" s="14" t="str">
        <f aca="false">IF(U92="","",U92*0.0022)</f>
        <v/>
      </c>
      <c r="Z92" s="14" t="str">
        <f aca="false">IF(U92="","",U92*0.00515)</f>
        <v/>
      </c>
      <c r="AA92" s="12" t="s">
        <v>117</v>
      </c>
      <c r="AB92" s="15"/>
      <c r="AC92" s="15"/>
    </row>
    <row r="93" customFormat="false" ht="26.25" hidden="false" customHeight="true" outlineLevel="0" collapsed="false">
      <c r="A93" s="6" t="n">
        <v>89</v>
      </c>
      <c r="B93" s="7" t="s">
        <v>318</v>
      </c>
      <c r="C93" s="7" t="s">
        <v>319</v>
      </c>
      <c r="D93" s="7" t="s">
        <v>320</v>
      </c>
      <c r="E93" s="7" t="s">
        <v>166</v>
      </c>
      <c r="F93" s="7" t="s">
        <v>321</v>
      </c>
      <c r="G93" s="7" t="s">
        <v>322</v>
      </c>
      <c r="H93" s="7" t="s">
        <v>299</v>
      </c>
      <c r="I93" s="7" t="n">
        <v>24</v>
      </c>
      <c r="J93" s="7"/>
      <c r="K93" s="7" t="n">
        <v>5</v>
      </c>
      <c r="L93" s="8" t="n">
        <f aca="false">IF(J93&lt;&gt;"",J93/1000,IF(AND(K93&lt;&gt;"",I93&lt;&gt;""),K93/I93,""))</f>
        <v>0.208333333333333</v>
      </c>
      <c r="M93" s="9" t="s">
        <v>38</v>
      </c>
      <c r="N93" s="7" t="s">
        <v>323</v>
      </c>
      <c r="O93" s="10" t="s">
        <v>324</v>
      </c>
      <c r="P93" s="11" t="s">
        <v>325</v>
      </c>
      <c r="Q93" s="7" t="s">
        <v>326</v>
      </c>
      <c r="R93" s="12" t="s">
        <v>113</v>
      </c>
      <c r="S93" s="12"/>
      <c r="T93" s="12"/>
      <c r="U93" s="12"/>
      <c r="V93" s="12" t="s">
        <v>114</v>
      </c>
      <c r="W93" s="16" t="s">
        <v>115</v>
      </c>
      <c r="X93" s="12" t="s">
        <v>116</v>
      </c>
      <c r="Y93" s="14" t="str">
        <f aca="false">IF(U93="","",U93*0.0022)</f>
        <v/>
      </c>
      <c r="Z93" s="14" t="str">
        <f aca="false">IF(U93="","",U93*0.00515)</f>
        <v/>
      </c>
      <c r="AA93" s="12" t="s">
        <v>117</v>
      </c>
      <c r="AB93" s="15"/>
      <c r="AC93" s="15"/>
    </row>
    <row r="94" customFormat="false" ht="26.25" hidden="false" customHeight="true" outlineLevel="0" collapsed="false">
      <c r="A94" s="6" t="n">
        <v>90</v>
      </c>
      <c r="B94" s="7" t="s">
        <v>318</v>
      </c>
      <c r="C94" s="7" t="s">
        <v>327</v>
      </c>
      <c r="D94" s="7" t="s">
        <v>320</v>
      </c>
      <c r="E94" s="7" t="s">
        <v>166</v>
      </c>
      <c r="F94" s="7" t="s">
        <v>328</v>
      </c>
      <c r="G94" s="7" t="s">
        <v>322</v>
      </c>
      <c r="H94" s="7" t="s">
        <v>299</v>
      </c>
      <c r="I94" s="7" t="n">
        <v>24</v>
      </c>
      <c r="J94" s="7"/>
      <c r="K94" s="7" t="n">
        <v>5</v>
      </c>
      <c r="L94" s="8" t="n">
        <f aca="false">IF(J94&lt;&gt;"",J94/1000,IF(AND(K94&lt;&gt;"",I94&lt;&gt;""),K94/I94,""))</f>
        <v>0.208333333333333</v>
      </c>
      <c r="M94" s="9" t="s">
        <v>38</v>
      </c>
      <c r="N94" s="7" t="s">
        <v>323</v>
      </c>
      <c r="O94" s="10" t="s">
        <v>324</v>
      </c>
      <c r="P94" s="11" t="s">
        <v>325</v>
      </c>
      <c r="Q94" s="7" t="s">
        <v>326</v>
      </c>
      <c r="R94" s="12" t="s">
        <v>113</v>
      </c>
      <c r="S94" s="12"/>
      <c r="T94" s="12"/>
      <c r="U94" s="12"/>
      <c r="V94" s="12" t="s">
        <v>114</v>
      </c>
      <c r="W94" s="16" t="s">
        <v>115</v>
      </c>
      <c r="X94" s="12" t="s">
        <v>116</v>
      </c>
      <c r="Y94" s="14" t="str">
        <f aca="false">IF(U94="","",U94*0.0022)</f>
        <v/>
      </c>
      <c r="Z94" s="14" t="str">
        <f aca="false">IF(U94="","",U94*0.00515)</f>
        <v/>
      </c>
      <c r="AA94" s="12" t="s">
        <v>117</v>
      </c>
      <c r="AB94" s="15"/>
      <c r="AC94" s="15"/>
    </row>
    <row r="95" customFormat="false" ht="26.25" hidden="false" customHeight="true" outlineLevel="0" collapsed="false">
      <c r="A95" s="6" t="n">
        <v>91</v>
      </c>
      <c r="B95" s="7" t="s">
        <v>318</v>
      </c>
      <c r="C95" s="7" t="s">
        <v>329</v>
      </c>
      <c r="D95" s="7" t="s">
        <v>320</v>
      </c>
      <c r="E95" s="7" t="s">
        <v>166</v>
      </c>
      <c r="F95" s="7" t="s">
        <v>330</v>
      </c>
      <c r="G95" s="7" t="s">
        <v>331</v>
      </c>
      <c r="H95" s="7" t="s">
        <v>203</v>
      </c>
      <c r="I95" s="7" t="n">
        <v>24</v>
      </c>
      <c r="J95" s="7"/>
      <c r="K95" s="7" t="n">
        <v>5</v>
      </c>
      <c r="L95" s="8" t="n">
        <f aca="false">IF(J95&lt;&gt;"",J95/1000,IF(AND(K95&lt;&gt;"",I95&lt;&gt;""),K95/I95,""))</f>
        <v>0.208333333333333</v>
      </c>
      <c r="M95" s="9" t="s">
        <v>38</v>
      </c>
      <c r="N95" s="7" t="s">
        <v>323</v>
      </c>
      <c r="O95" s="10" t="s">
        <v>324</v>
      </c>
      <c r="P95" s="11" t="s">
        <v>325</v>
      </c>
      <c r="Q95" s="7" t="s">
        <v>326</v>
      </c>
      <c r="R95" s="12" t="s">
        <v>113</v>
      </c>
      <c r="S95" s="12"/>
      <c r="T95" s="12"/>
      <c r="U95" s="12"/>
      <c r="V95" s="12" t="s">
        <v>114</v>
      </c>
      <c r="W95" s="16" t="s">
        <v>115</v>
      </c>
      <c r="X95" s="12" t="s">
        <v>116</v>
      </c>
      <c r="Y95" s="14" t="str">
        <f aca="false">IF(U95="","",U95*0.0022)</f>
        <v/>
      </c>
      <c r="Z95" s="14" t="str">
        <f aca="false">IF(U95="","",U95*0.00515)</f>
        <v/>
      </c>
      <c r="AA95" s="12" t="s">
        <v>117</v>
      </c>
      <c r="AB95" s="15"/>
      <c r="AC95" s="15"/>
    </row>
    <row r="96" customFormat="false" ht="26.25" hidden="false" customHeight="true" outlineLevel="0" collapsed="false">
      <c r="A96" s="6" t="n">
        <v>92</v>
      </c>
      <c r="B96" s="7" t="s">
        <v>318</v>
      </c>
      <c r="C96" s="7" t="s">
        <v>332</v>
      </c>
      <c r="D96" s="7" t="s">
        <v>320</v>
      </c>
      <c r="E96" s="7" t="s">
        <v>166</v>
      </c>
      <c r="F96" s="7" t="s">
        <v>328</v>
      </c>
      <c r="G96" s="7" t="s">
        <v>331</v>
      </c>
      <c r="H96" s="7" t="s">
        <v>299</v>
      </c>
      <c r="I96" s="7" t="n">
        <v>24</v>
      </c>
      <c r="J96" s="7"/>
      <c r="K96" s="7" t="n">
        <v>5</v>
      </c>
      <c r="L96" s="8" t="n">
        <f aca="false">IF(J96&lt;&gt;"",J96/1000,IF(AND(K96&lt;&gt;"",I96&lt;&gt;""),K96/I96,""))</f>
        <v>0.208333333333333</v>
      </c>
      <c r="M96" s="9" t="s">
        <v>38</v>
      </c>
      <c r="N96" s="7" t="s">
        <v>323</v>
      </c>
      <c r="O96" s="10" t="s">
        <v>324</v>
      </c>
      <c r="P96" s="11" t="s">
        <v>325</v>
      </c>
      <c r="Q96" s="7" t="s">
        <v>326</v>
      </c>
      <c r="R96" s="12" t="s">
        <v>113</v>
      </c>
      <c r="S96" s="12"/>
      <c r="T96" s="12"/>
      <c r="U96" s="12"/>
      <c r="V96" s="12" t="s">
        <v>114</v>
      </c>
      <c r="W96" s="16" t="s">
        <v>115</v>
      </c>
      <c r="X96" s="12" t="s">
        <v>116</v>
      </c>
      <c r="Y96" s="14" t="str">
        <f aca="false">IF(U96="","",U96*0.0022)</f>
        <v/>
      </c>
      <c r="Z96" s="14" t="str">
        <f aca="false">IF(U96="","",U96*0.00515)</f>
        <v/>
      </c>
      <c r="AA96" s="12" t="s">
        <v>117</v>
      </c>
      <c r="AB96" s="15"/>
      <c r="AC96" s="15"/>
    </row>
    <row r="97" customFormat="false" ht="26.25" hidden="false" customHeight="true" outlineLevel="0" collapsed="false">
      <c r="A97" s="6" t="n">
        <v>93</v>
      </c>
      <c r="B97" s="7" t="s">
        <v>318</v>
      </c>
      <c r="C97" s="7" t="s">
        <v>333</v>
      </c>
      <c r="D97" s="7" t="s">
        <v>320</v>
      </c>
      <c r="E97" s="7" t="s">
        <v>166</v>
      </c>
      <c r="F97" s="7" t="s">
        <v>321</v>
      </c>
      <c r="G97" s="7" t="s">
        <v>331</v>
      </c>
      <c r="H97" s="7" t="s">
        <v>299</v>
      </c>
      <c r="I97" s="7" t="n">
        <v>24</v>
      </c>
      <c r="J97" s="7"/>
      <c r="K97" s="7" t="n">
        <v>5</v>
      </c>
      <c r="L97" s="8" t="n">
        <f aca="false">IF(J97&lt;&gt;"",J97/1000,IF(AND(K97&lt;&gt;"",I97&lt;&gt;""),K97/I97,""))</f>
        <v>0.208333333333333</v>
      </c>
      <c r="M97" s="9" t="s">
        <v>38</v>
      </c>
      <c r="N97" s="7" t="s">
        <v>323</v>
      </c>
      <c r="O97" s="10" t="s">
        <v>324</v>
      </c>
      <c r="P97" s="11" t="s">
        <v>325</v>
      </c>
      <c r="Q97" s="7" t="s">
        <v>326</v>
      </c>
      <c r="R97" s="12" t="s">
        <v>113</v>
      </c>
      <c r="S97" s="12"/>
      <c r="T97" s="12"/>
      <c r="U97" s="12"/>
      <c r="V97" s="12" t="s">
        <v>114</v>
      </c>
      <c r="W97" s="16" t="s">
        <v>115</v>
      </c>
      <c r="X97" s="12" t="s">
        <v>116</v>
      </c>
      <c r="Y97" s="14" t="str">
        <f aca="false">IF(U97="","",U97*0.0022)</f>
        <v/>
      </c>
      <c r="Z97" s="14" t="str">
        <f aca="false">IF(U97="","",U97*0.00515)</f>
        <v/>
      </c>
      <c r="AA97" s="12" t="s">
        <v>117</v>
      </c>
      <c r="AB97" s="15"/>
      <c r="AC97" s="15"/>
    </row>
    <row r="98" customFormat="false" ht="26.25" hidden="false" customHeight="true" outlineLevel="0" collapsed="false">
      <c r="A98" s="6" t="n">
        <v>94</v>
      </c>
      <c r="B98" s="7" t="s">
        <v>318</v>
      </c>
      <c r="C98" s="7" t="s">
        <v>334</v>
      </c>
      <c r="D98" s="7" t="s">
        <v>320</v>
      </c>
      <c r="E98" s="7" t="s">
        <v>166</v>
      </c>
      <c r="F98" s="7" t="s">
        <v>330</v>
      </c>
      <c r="G98" s="7" t="s">
        <v>322</v>
      </c>
      <c r="H98" s="7" t="s">
        <v>203</v>
      </c>
      <c r="I98" s="7" t="n">
        <v>24</v>
      </c>
      <c r="J98" s="7"/>
      <c r="K98" s="7" t="n">
        <v>5</v>
      </c>
      <c r="L98" s="8" t="n">
        <f aca="false">IF(J98&lt;&gt;"",J98/1000,IF(AND(K98&lt;&gt;"",I98&lt;&gt;""),K98/I98,""))</f>
        <v>0.208333333333333</v>
      </c>
      <c r="M98" s="9" t="s">
        <v>38</v>
      </c>
      <c r="N98" s="7" t="s">
        <v>323</v>
      </c>
      <c r="O98" s="10" t="s">
        <v>324</v>
      </c>
      <c r="P98" s="11" t="s">
        <v>325</v>
      </c>
      <c r="Q98" s="7" t="s">
        <v>326</v>
      </c>
      <c r="R98" s="12" t="s">
        <v>113</v>
      </c>
      <c r="S98" s="12"/>
      <c r="T98" s="12"/>
      <c r="U98" s="12"/>
      <c r="V98" s="12" t="s">
        <v>114</v>
      </c>
      <c r="W98" s="16" t="s">
        <v>115</v>
      </c>
      <c r="X98" s="12" t="s">
        <v>116</v>
      </c>
      <c r="Y98" s="14" t="str">
        <f aca="false">IF(U98="","",U98*0.0022)</f>
        <v/>
      </c>
      <c r="Z98" s="14" t="str">
        <f aca="false">IF(U98="","",U98*0.00515)</f>
        <v/>
      </c>
      <c r="AA98" s="12" t="s">
        <v>117</v>
      </c>
      <c r="AB98" s="15"/>
      <c r="AC98" s="15"/>
    </row>
    <row r="99" customFormat="false" ht="39" hidden="false" customHeight="true" outlineLevel="0" collapsed="false">
      <c r="A99" s="6" t="n">
        <v>95</v>
      </c>
      <c r="B99" s="7" t="s">
        <v>335</v>
      </c>
      <c r="C99" s="7" t="s">
        <v>336</v>
      </c>
      <c r="D99" s="7" t="s">
        <v>337</v>
      </c>
      <c r="E99" s="7" t="s">
        <v>338</v>
      </c>
      <c r="F99" s="7" t="s">
        <v>339</v>
      </c>
      <c r="G99" s="7" t="s">
        <v>226</v>
      </c>
      <c r="H99" s="7" t="s">
        <v>231</v>
      </c>
      <c r="I99" s="7" t="n">
        <v>22</v>
      </c>
      <c r="J99" s="7"/>
      <c r="K99" s="7" t="n">
        <v>7</v>
      </c>
      <c r="L99" s="8" t="n">
        <f aca="false">IF(J99&lt;&gt;"",J99/1000,IF(AND(K99&lt;&gt;"",I99&lt;&gt;""),K99/I99,""))</f>
        <v>0.318181818181818</v>
      </c>
      <c r="M99" s="17" t="s">
        <v>133</v>
      </c>
      <c r="N99" s="7" t="s">
        <v>340</v>
      </c>
      <c r="O99" s="10" t="s">
        <v>341</v>
      </c>
      <c r="P99" s="11" t="s">
        <v>342</v>
      </c>
      <c r="Q99" s="7" t="s">
        <v>343</v>
      </c>
      <c r="R99" s="12" t="s">
        <v>113</v>
      </c>
      <c r="S99" s="12"/>
      <c r="T99" s="12"/>
      <c r="U99" s="12"/>
      <c r="V99" s="12" t="s">
        <v>114</v>
      </c>
      <c r="W99" s="16" t="s">
        <v>115</v>
      </c>
      <c r="X99" s="12" t="s">
        <v>116</v>
      </c>
      <c r="Y99" s="14" t="str">
        <f aca="false">IF(U99="","",U99*0.0022)</f>
        <v/>
      </c>
      <c r="Z99" s="14" t="str">
        <f aca="false">IF(U99="","",U99*0.00515)</f>
        <v/>
      </c>
      <c r="AA99" s="12" t="s">
        <v>117</v>
      </c>
      <c r="AB99" s="15"/>
      <c r="AC99" s="15"/>
    </row>
    <row r="100" customFormat="false" ht="39" hidden="false" customHeight="true" outlineLevel="0" collapsed="false">
      <c r="A100" s="6" t="n">
        <v>96</v>
      </c>
      <c r="B100" s="7" t="s">
        <v>335</v>
      </c>
      <c r="C100" s="7" t="s">
        <v>344</v>
      </c>
      <c r="D100" s="7" t="s">
        <v>337</v>
      </c>
      <c r="E100" s="7" t="s">
        <v>338</v>
      </c>
      <c r="F100" s="7" t="s">
        <v>339</v>
      </c>
      <c r="G100" s="7" t="s">
        <v>345</v>
      </c>
      <c r="H100" s="7" t="s">
        <v>231</v>
      </c>
      <c r="I100" s="7" t="n">
        <v>22</v>
      </c>
      <c r="J100" s="7"/>
      <c r="K100" s="7" t="n">
        <v>7</v>
      </c>
      <c r="L100" s="8" t="n">
        <f aca="false">IF(J100&lt;&gt;"",J100/1000,IF(AND(K100&lt;&gt;"",I100&lt;&gt;""),K100/I100,""))</f>
        <v>0.318181818181818</v>
      </c>
      <c r="M100" s="17" t="s">
        <v>133</v>
      </c>
      <c r="N100" s="7" t="s">
        <v>340</v>
      </c>
      <c r="O100" s="10" t="s">
        <v>341</v>
      </c>
      <c r="P100" s="11" t="s">
        <v>342</v>
      </c>
      <c r="Q100" s="7" t="s">
        <v>343</v>
      </c>
      <c r="R100" s="12" t="s">
        <v>113</v>
      </c>
      <c r="S100" s="12"/>
      <c r="T100" s="12"/>
      <c r="U100" s="12"/>
      <c r="V100" s="12" t="s">
        <v>114</v>
      </c>
      <c r="W100" s="16" t="s">
        <v>115</v>
      </c>
      <c r="X100" s="12" t="s">
        <v>116</v>
      </c>
      <c r="Y100" s="14" t="str">
        <f aca="false">IF(U100="","",U100*0.0022)</f>
        <v/>
      </c>
      <c r="Z100" s="14" t="str">
        <f aca="false">IF(U100="","",U100*0.00515)</f>
        <v/>
      </c>
      <c r="AA100" s="12" t="s">
        <v>117</v>
      </c>
      <c r="AB100" s="15"/>
      <c r="AC100" s="15"/>
    </row>
    <row r="101" customFormat="false" ht="26.25" hidden="false" customHeight="true" outlineLevel="0" collapsed="false">
      <c r="A101" s="6" t="n">
        <v>97</v>
      </c>
      <c r="B101" s="7" t="s">
        <v>346</v>
      </c>
      <c r="C101" s="7" t="s">
        <v>347</v>
      </c>
      <c r="D101" s="7" t="s">
        <v>348</v>
      </c>
      <c r="E101" s="7" t="s">
        <v>166</v>
      </c>
      <c r="F101" s="7" t="s">
        <v>349</v>
      </c>
      <c r="G101" s="7" t="s">
        <v>350</v>
      </c>
      <c r="H101" s="7" t="s">
        <v>351</v>
      </c>
      <c r="I101" s="7" t="n">
        <v>24</v>
      </c>
      <c r="J101" s="7" t="n">
        <v>100</v>
      </c>
      <c r="K101" s="7" t="n">
        <v>2.4</v>
      </c>
      <c r="L101" s="8" t="n">
        <f aca="false">IF(J101&lt;&gt;"",J101/1000,IF(AND(K101&lt;&gt;"",I101&lt;&gt;""),K101/I101,""))</f>
        <v>0.1</v>
      </c>
      <c r="M101" s="17" t="s">
        <v>133</v>
      </c>
      <c r="N101" s="7" t="s">
        <v>352</v>
      </c>
      <c r="O101" s="10" t="s">
        <v>353</v>
      </c>
      <c r="P101" s="11" t="s">
        <v>354</v>
      </c>
      <c r="Q101" s="7" t="s">
        <v>355</v>
      </c>
      <c r="R101" s="12" t="s">
        <v>113</v>
      </c>
      <c r="S101" s="12"/>
      <c r="T101" s="12"/>
      <c r="U101" s="12"/>
      <c r="V101" s="12" t="s">
        <v>114</v>
      </c>
      <c r="W101" s="16" t="s">
        <v>115</v>
      </c>
      <c r="X101" s="12" t="s">
        <v>116</v>
      </c>
      <c r="Y101" s="14" t="str">
        <f aca="false">IF(U101="","",U101*0.0022)</f>
        <v/>
      </c>
      <c r="Z101" s="14" t="str">
        <f aca="false">IF(U101="","",U101*0.00515)</f>
        <v/>
      </c>
      <c r="AA101" s="12" t="s">
        <v>117</v>
      </c>
      <c r="AB101" s="15"/>
      <c r="AC101" s="15"/>
    </row>
    <row r="102" customFormat="false" ht="26.25" hidden="false" customHeight="true" outlineLevel="0" collapsed="false">
      <c r="A102" s="6" t="n">
        <v>98</v>
      </c>
      <c r="B102" s="7" t="s">
        <v>346</v>
      </c>
      <c r="C102" s="7" t="s">
        <v>356</v>
      </c>
      <c r="D102" s="7" t="s">
        <v>348</v>
      </c>
      <c r="E102" s="7" t="s">
        <v>166</v>
      </c>
      <c r="F102" s="7" t="s">
        <v>357</v>
      </c>
      <c r="G102" s="7" t="s">
        <v>350</v>
      </c>
      <c r="H102" s="7" t="s">
        <v>351</v>
      </c>
      <c r="I102" s="7" t="n">
        <v>24</v>
      </c>
      <c r="J102" s="7" t="n">
        <v>100</v>
      </c>
      <c r="K102" s="7" t="n">
        <v>2.4</v>
      </c>
      <c r="L102" s="8" t="n">
        <f aca="false">IF(J102&lt;&gt;"",J102/1000,IF(AND(K102&lt;&gt;"",I102&lt;&gt;""),K102/I102,""))</f>
        <v>0.1</v>
      </c>
      <c r="M102" s="17" t="s">
        <v>133</v>
      </c>
      <c r="N102" s="7" t="s">
        <v>352</v>
      </c>
      <c r="O102" s="10" t="s">
        <v>353</v>
      </c>
      <c r="P102" s="11" t="s">
        <v>358</v>
      </c>
      <c r="Q102" s="7" t="s">
        <v>355</v>
      </c>
      <c r="R102" s="12" t="s">
        <v>113</v>
      </c>
      <c r="S102" s="12"/>
      <c r="T102" s="12"/>
      <c r="U102" s="12"/>
      <c r="V102" s="12" t="s">
        <v>114</v>
      </c>
      <c r="W102" s="16" t="s">
        <v>115</v>
      </c>
      <c r="X102" s="12" t="s">
        <v>116</v>
      </c>
      <c r="Y102" s="14" t="str">
        <f aca="false">IF(U102="","",U102*0.0022)</f>
        <v/>
      </c>
      <c r="Z102" s="14" t="str">
        <f aca="false">IF(U102="","",U102*0.00515)</f>
        <v/>
      </c>
      <c r="AA102" s="12" t="s">
        <v>117</v>
      </c>
      <c r="AB102" s="15"/>
      <c r="AC102" s="15"/>
    </row>
    <row r="103" customFormat="false" ht="26.25" hidden="false" customHeight="true" outlineLevel="0" collapsed="false">
      <c r="A103" s="6" t="n">
        <v>99</v>
      </c>
      <c r="B103" s="7" t="s">
        <v>346</v>
      </c>
      <c r="C103" s="7" t="s">
        <v>359</v>
      </c>
      <c r="D103" s="7" t="s">
        <v>348</v>
      </c>
      <c r="E103" s="7" t="s">
        <v>166</v>
      </c>
      <c r="F103" s="7" t="s">
        <v>360</v>
      </c>
      <c r="G103" s="7" t="s">
        <v>350</v>
      </c>
      <c r="H103" s="7" t="s">
        <v>351</v>
      </c>
      <c r="I103" s="7" t="n">
        <v>24</v>
      </c>
      <c r="J103" s="7" t="n">
        <v>100</v>
      </c>
      <c r="K103" s="7" t="n">
        <v>2.4</v>
      </c>
      <c r="L103" s="8" t="n">
        <f aca="false">IF(J103&lt;&gt;"",J103/1000,IF(AND(K103&lt;&gt;"",I103&lt;&gt;""),K103/I103,""))</f>
        <v>0.1</v>
      </c>
      <c r="M103" s="17" t="s">
        <v>133</v>
      </c>
      <c r="N103" s="7" t="s">
        <v>352</v>
      </c>
      <c r="O103" s="10" t="s">
        <v>353</v>
      </c>
      <c r="P103" s="11" t="s">
        <v>361</v>
      </c>
      <c r="Q103" s="7" t="s">
        <v>355</v>
      </c>
      <c r="R103" s="12" t="s">
        <v>113</v>
      </c>
      <c r="S103" s="12"/>
      <c r="T103" s="12"/>
      <c r="U103" s="12"/>
      <c r="V103" s="12" t="s">
        <v>114</v>
      </c>
      <c r="W103" s="16" t="s">
        <v>115</v>
      </c>
      <c r="X103" s="12" t="s">
        <v>116</v>
      </c>
      <c r="Y103" s="14" t="str">
        <f aca="false">IF(U103="","",U103*0.0022)</f>
        <v/>
      </c>
      <c r="Z103" s="14" t="str">
        <f aca="false">IF(U103="","",U103*0.00515)</f>
        <v/>
      </c>
      <c r="AA103" s="12" t="s">
        <v>117</v>
      </c>
      <c r="AB103" s="15"/>
      <c r="AC103" s="15"/>
    </row>
    <row r="104" customFormat="false" ht="26.25" hidden="false" customHeight="true" outlineLevel="0" collapsed="false">
      <c r="A104" s="6" t="n">
        <v>100</v>
      </c>
      <c r="B104" s="7" t="s">
        <v>346</v>
      </c>
      <c r="C104" s="7" t="s">
        <v>362</v>
      </c>
      <c r="D104" s="7" t="s">
        <v>348</v>
      </c>
      <c r="E104" s="7" t="s">
        <v>166</v>
      </c>
      <c r="F104" s="7" t="s">
        <v>363</v>
      </c>
      <c r="G104" s="7" t="s">
        <v>350</v>
      </c>
      <c r="H104" s="7" t="s">
        <v>351</v>
      </c>
      <c r="I104" s="7" t="n">
        <v>24</v>
      </c>
      <c r="J104" s="7" t="n">
        <v>100</v>
      </c>
      <c r="K104" s="7" t="n">
        <v>2.4</v>
      </c>
      <c r="L104" s="8" t="n">
        <f aca="false">IF(J104&lt;&gt;"",J104/1000,IF(AND(K104&lt;&gt;"",I104&lt;&gt;""),K104/I104,""))</f>
        <v>0.1</v>
      </c>
      <c r="M104" s="17" t="s">
        <v>133</v>
      </c>
      <c r="N104" s="7" t="s">
        <v>352</v>
      </c>
      <c r="O104" s="10" t="s">
        <v>353</v>
      </c>
      <c r="P104" s="11" t="s">
        <v>364</v>
      </c>
      <c r="Q104" s="7" t="s">
        <v>355</v>
      </c>
      <c r="R104" s="12" t="s">
        <v>113</v>
      </c>
      <c r="S104" s="12"/>
      <c r="T104" s="12"/>
      <c r="U104" s="12"/>
      <c r="V104" s="12" t="s">
        <v>114</v>
      </c>
      <c r="W104" s="16" t="s">
        <v>115</v>
      </c>
      <c r="X104" s="12" t="s">
        <v>116</v>
      </c>
      <c r="Y104" s="14" t="str">
        <f aca="false">IF(U104="","",U104*0.0022)</f>
        <v/>
      </c>
      <c r="Z104" s="14" t="str">
        <f aca="false">IF(U104="","",U104*0.00515)</f>
        <v/>
      </c>
      <c r="AA104" s="12" t="s">
        <v>117</v>
      </c>
      <c r="AB104" s="15"/>
      <c r="AC104" s="15"/>
    </row>
    <row r="105" customFormat="false" ht="26.25" hidden="false" customHeight="true" outlineLevel="0" collapsed="false">
      <c r="A105" s="6" t="n">
        <v>101</v>
      </c>
      <c r="B105" s="7" t="s">
        <v>346</v>
      </c>
      <c r="C105" s="7" t="s">
        <v>365</v>
      </c>
      <c r="D105" s="7" t="s">
        <v>348</v>
      </c>
      <c r="E105" s="7" t="s">
        <v>166</v>
      </c>
      <c r="F105" s="7" t="s">
        <v>357</v>
      </c>
      <c r="G105" s="7" t="s">
        <v>366</v>
      </c>
      <c r="H105" s="7" t="s">
        <v>351</v>
      </c>
      <c r="I105" s="7" t="n">
        <v>24</v>
      </c>
      <c r="J105" s="7" t="n">
        <v>100</v>
      </c>
      <c r="K105" s="7" t="n">
        <v>2.4</v>
      </c>
      <c r="L105" s="8" t="n">
        <f aca="false">IF(J105&lt;&gt;"",J105/1000,IF(AND(K105&lt;&gt;"",I105&lt;&gt;""),K105/I105,""))</f>
        <v>0.1</v>
      </c>
      <c r="M105" s="17" t="s">
        <v>133</v>
      </c>
      <c r="N105" s="7" t="s">
        <v>352</v>
      </c>
      <c r="O105" s="10" t="s">
        <v>353</v>
      </c>
      <c r="P105" s="11" t="s">
        <v>367</v>
      </c>
      <c r="Q105" s="7" t="s">
        <v>355</v>
      </c>
      <c r="R105" s="12" t="s">
        <v>113</v>
      </c>
      <c r="S105" s="12"/>
      <c r="T105" s="12"/>
      <c r="U105" s="12"/>
      <c r="V105" s="12" t="s">
        <v>114</v>
      </c>
      <c r="W105" s="16" t="s">
        <v>115</v>
      </c>
      <c r="X105" s="12" t="s">
        <v>116</v>
      </c>
      <c r="Y105" s="14" t="str">
        <f aca="false">IF(U105="","",U105*0.0022)</f>
        <v/>
      </c>
      <c r="Z105" s="14" t="str">
        <f aca="false">IF(U105="","",U105*0.00515)</f>
        <v/>
      </c>
      <c r="AA105" s="12" t="s">
        <v>117</v>
      </c>
      <c r="AB105" s="15"/>
      <c r="AC105" s="15"/>
    </row>
    <row r="106" customFormat="false" ht="26.25" hidden="false" customHeight="true" outlineLevel="0" collapsed="false">
      <c r="A106" s="6" t="n">
        <v>102</v>
      </c>
      <c r="B106" s="7" t="s">
        <v>346</v>
      </c>
      <c r="C106" s="7" t="s">
        <v>368</v>
      </c>
      <c r="D106" s="7" t="s">
        <v>348</v>
      </c>
      <c r="E106" s="7" t="s">
        <v>166</v>
      </c>
      <c r="F106" s="7" t="s">
        <v>360</v>
      </c>
      <c r="G106" s="7" t="s">
        <v>366</v>
      </c>
      <c r="H106" s="7" t="s">
        <v>351</v>
      </c>
      <c r="I106" s="7" t="n">
        <v>24</v>
      </c>
      <c r="J106" s="7" t="n">
        <v>100</v>
      </c>
      <c r="K106" s="7" t="n">
        <v>2.4</v>
      </c>
      <c r="L106" s="8" t="n">
        <f aca="false">IF(J106&lt;&gt;"",J106/1000,IF(AND(K106&lt;&gt;"",I106&lt;&gt;""),K106/I106,""))</f>
        <v>0.1</v>
      </c>
      <c r="M106" s="17" t="s">
        <v>133</v>
      </c>
      <c r="N106" s="7" t="s">
        <v>352</v>
      </c>
      <c r="O106" s="10" t="s">
        <v>353</v>
      </c>
      <c r="P106" s="11" t="s">
        <v>369</v>
      </c>
      <c r="Q106" s="7" t="s">
        <v>355</v>
      </c>
      <c r="R106" s="12" t="s">
        <v>113</v>
      </c>
      <c r="S106" s="12"/>
      <c r="T106" s="12"/>
      <c r="U106" s="12"/>
      <c r="V106" s="12" t="s">
        <v>114</v>
      </c>
      <c r="W106" s="16" t="s">
        <v>115</v>
      </c>
      <c r="X106" s="12" t="s">
        <v>116</v>
      </c>
      <c r="Y106" s="14" t="str">
        <f aca="false">IF(U106="","",U106*0.0022)</f>
        <v/>
      </c>
      <c r="Z106" s="14" t="str">
        <f aca="false">IF(U106="","",U106*0.00515)</f>
        <v/>
      </c>
      <c r="AA106" s="12" t="s">
        <v>117</v>
      </c>
      <c r="AB106" s="15"/>
      <c r="AC106" s="15"/>
    </row>
    <row r="107" customFormat="false" ht="26.25" hidden="false" customHeight="true" outlineLevel="0" collapsed="false">
      <c r="A107" s="6" t="n">
        <v>103</v>
      </c>
      <c r="B107" s="7" t="s">
        <v>346</v>
      </c>
      <c r="C107" s="7" t="s">
        <v>370</v>
      </c>
      <c r="D107" s="7" t="s">
        <v>348</v>
      </c>
      <c r="E107" s="7" t="s">
        <v>166</v>
      </c>
      <c r="F107" s="7" t="s">
        <v>363</v>
      </c>
      <c r="G107" s="7" t="s">
        <v>366</v>
      </c>
      <c r="H107" s="7" t="s">
        <v>351</v>
      </c>
      <c r="I107" s="7" t="n">
        <v>24</v>
      </c>
      <c r="J107" s="7" t="n">
        <v>100</v>
      </c>
      <c r="K107" s="7" t="n">
        <v>2.4</v>
      </c>
      <c r="L107" s="8" t="n">
        <f aca="false">IF(J107&lt;&gt;"",J107/1000,IF(AND(K107&lt;&gt;"",I107&lt;&gt;""),K107/I107,""))</f>
        <v>0.1</v>
      </c>
      <c r="M107" s="17" t="s">
        <v>133</v>
      </c>
      <c r="N107" s="7" t="s">
        <v>352</v>
      </c>
      <c r="O107" s="10" t="s">
        <v>353</v>
      </c>
      <c r="P107" s="11" t="s">
        <v>371</v>
      </c>
      <c r="Q107" s="7" t="s">
        <v>355</v>
      </c>
      <c r="R107" s="12" t="s">
        <v>113</v>
      </c>
      <c r="S107" s="12"/>
      <c r="T107" s="12"/>
      <c r="U107" s="12"/>
      <c r="V107" s="12" t="s">
        <v>114</v>
      </c>
      <c r="W107" s="16" t="s">
        <v>115</v>
      </c>
      <c r="X107" s="12" t="s">
        <v>116</v>
      </c>
      <c r="Y107" s="14" t="str">
        <f aca="false">IF(U107="","",U107*0.0022)</f>
        <v/>
      </c>
      <c r="Z107" s="14" t="str">
        <f aca="false">IF(U107="","",U107*0.00515)</f>
        <v/>
      </c>
      <c r="AA107" s="12" t="s">
        <v>117</v>
      </c>
      <c r="AB107" s="15"/>
      <c r="AC107" s="15"/>
    </row>
    <row r="108" customFormat="false" ht="26.25" hidden="false" customHeight="true" outlineLevel="0" collapsed="false">
      <c r="A108" s="6" t="n">
        <v>104</v>
      </c>
      <c r="B108" s="7" t="s">
        <v>346</v>
      </c>
      <c r="C108" s="7" t="s">
        <v>372</v>
      </c>
      <c r="D108" s="7" t="s">
        <v>348</v>
      </c>
      <c r="E108" s="7" t="s">
        <v>166</v>
      </c>
      <c r="F108" s="7" t="s">
        <v>357</v>
      </c>
      <c r="G108" s="7" t="s">
        <v>373</v>
      </c>
      <c r="H108" s="7" t="s">
        <v>351</v>
      </c>
      <c r="I108" s="7" t="n">
        <v>24</v>
      </c>
      <c r="J108" s="7" t="n">
        <v>100</v>
      </c>
      <c r="K108" s="7" t="n">
        <v>2.4</v>
      </c>
      <c r="L108" s="8" t="n">
        <f aca="false">IF(J108&lt;&gt;"",J108/1000,IF(AND(K108&lt;&gt;"",I108&lt;&gt;""),K108/I108,""))</f>
        <v>0.1</v>
      </c>
      <c r="M108" s="17" t="s">
        <v>133</v>
      </c>
      <c r="N108" s="7" t="s">
        <v>352</v>
      </c>
      <c r="O108" s="10" t="s">
        <v>353</v>
      </c>
      <c r="P108" s="11" t="s">
        <v>374</v>
      </c>
      <c r="Q108" s="7" t="s">
        <v>355</v>
      </c>
      <c r="R108" s="12" t="s">
        <v>113</v>
      </c>
      <c r="S108" s="12"/>
      <c r="T108" s="12"/>
      <c r="U108" s="12"/>
      <c r="V108" s="12" t="s">
        <v>114</v>
      </c>
      <c r="W108" s="16" t="s">
        <v>115</v>
      </c>
      <c r="X108" s="12" t="s">
        <v>116</v>
      </c>
      <c r="Y108" s="14" t="str">
        <f aca="false">IF(U108="","",U108*0.0022)</f>
        <v/>
      </c>
      <c r="Z108" s="14" t="str">
        <f aca="false">IF(U108="","",U108*0.00515)</f>
        <v/>
      </c>
      <c r="AA108" s="12" t="s">
        <v>117</v>
      </c>
      <c r="AB108" s="15"/>
      <c r="AC108" s="15"/>
    </row>
    <row r="109" customFormat="false" ht="26.25" hidden="false" customHeight="true" outlineLevel="0" collapsed="false">
      <c r="A109" s="6" t="n">
        <v>105</v>
      </c>
      <c r="B109" s="7" t="s">
        <v>375</v>
      </c>
      <c r="C109" s="7" t="s">
        <v>376</v>
      </c>
      <c r="D109" s="7" t="s">
        <v>377</v>
      </c>
      <c r="E109" s="7" t="s">
        <v>34</v>
      </c>
      <c r="F109" s="7" t="s">
        <v>378</v>
      </c>
      <c r="G109" s="7" t="s">
        <v>66</v>
      </c>
      <c r="H109" s="7" t="s">
        <v>379</v>
      </c>
      <c r="I109" s="7" t="n">
        <v>24</v>
      </c>
      <c r="J109" s="7"/>
      <c r="K109" s="7" t="n">
        <v>8</v>
      </c>
      <c r="L109" s="8" t="n">
        <f aca="false">IF(J109&lt;&gt;"",J109/1000,IF(AND(K109&lt;&gt;"",I109&lt;&gt;""),K109/I109,""))</f>
        <v>0.333333333333333</v>
      </c>
      <c r="M109" s="9" t="s">
        <v>38</v>
      </c>
      <c r="N109" s="7" t="s">
        <v>380</v>
      </c>
      <c r="O109" s="10" t="s">
        <v>381</v>
      </c>
      <c r="P109" s="11" t="s">
        <v>382</v>
      </c>
      <c r="Q109" s="7" t="s">
        <v>383</v>
      </c>
      <c r="R109" s="12" t="s">
        <v>113</v>
      </c>
      <c r="S109" s="12"/>
      <c r="T109" s="12"/>
      <c r="U109" s="12"/>
      <c r="V109" s="12" t="s">
        <v>114</v>
      </c>
      <c r="W109" s="16" t="s">
        <v>115</v>
      </c>
      <c r="X109" s="12" t="s">
        <v>116</v>
      </c>
      <c r="Y109" s="14" t="str">
        <f aca="false">IF(U109="","",U109*0.0022)</f>
        <v/>
      </c>
      <c r="Z109" s="14" t="str">
        <f aca="false">IF(U109="","",U109*0.00515)</f>
        <v/>
      </c>
      <c r="AA109" s="12" t="s">
        <v>117</v>
      </c>
      <c r="AB109" s="15"/>
      <c r="AC109" s="15"/>
    </row>
    <row r="110" customFormat="false" ht="26.25" hidden="false" customHeight="true" outlineLevel="0" collapsed="false">
      <c r="A110" s="6" t="n">
        <v>106</v>
      </c>
      <c r="B110" s="7" t="s">
        <v>375</v>
      </c>
      <c r="C110" s="7" t="s">
        <v>384</v>
      </c>
      <c r="D110" s="7" t="s">
        <v>377</v>
      </c>
      <c r="E110" s="7" t="s">
        <v>34</v>
      </c>
      <c r="F110" s="7" t="s">
        <v>385</v>
      </c>
      <c r="G110" s="7" t="s">
        <v>66</v>
      </c>
      <c r="H110" s="7" t="s">
        <v>386</v>
      </c>
      <c r="I110" s="7" t="n">
        <v>24</v>
      </c>
      <c r="J110" s="7"/>
      <c r="K110" s="7" t="n">
        <v>8</v>
      </c>
      <c r="L110" s="8" t="n">
        <f aca="false">IF(J110&lt;&gt;"",J110/1000,IF(AND(K110&lt;&gt;"",I110&lt;&gt;""),K110/I110,""))</f>
        <v>0.333333333333333</v>
      </c>
      <c r="M110" s="9" t="s">
        <v>38</v>
      </c>
      <c r="N110" s="7" t="s">
        <v>380</v>
      </c>
      <c r="O110" s="10" t="s">
        <v>381</v>
      </c>
      <c r="P110" s="11" t="s">
        <v>387</v>
      </c>
      <c r="Q110" s="7" t="s">
        <v>383</v>
      </c>
      <c r="R110" s="12" t="s">
        <v>113</v>
      </c>
      <c r="S110" s="12"/>
      <c r="T110" s="12"/>
      <c r="U110" s="12"/>
      <c r="V110" s="12" t="s">
        <v>114</v>
      </c>
      <c r="W110" s="16" t="s">
        <v>115</v>
      </c>
      <c r="X110" s="12" t="s">
        <v>116</v>
      </c>
      <c r="Y110" s="14" t="str">
        <f aca="false">IF(U110="","",U110*0.0022)</f>
        <v/>
      </c>
      <c r="Z110" s="14" t="str">
        <f aca="false">IF(U110="","",U110*0.00515)</f>
        <v/>
      </c>
      <c r="AA110" s="12" t="s">
        <v>117</v>
      </c>
      <c r="AB110" s="15"/>
      <c r="AC110" s="15"/>
    </row>
    <row r="111" customFormat="false" ht="39" hidden="false" customHeight="true" outlineLevel="0" collapsed="false">
      <c r="A111" s="6" t="n">
        <v>107</v>
      </c>
      <c r="B111" s="7" t="s">
        <v>388</v>
      </c>
      <c r="C111" s="7" t="s">
        <v>389</v>
      </c>
      <c r="D111" s="7" t="s">
        <v>390</v>
      </c>
      <c r="E111" s="7" t="s">
        <v>391</v>
      </c>
      <c r="F111" s="7" t="s">
        <v>392</v>
      </c>
      <c r="G111" s="7" t="s">
        <v>393</v>
      </c>
      <c r="H111" s="7" t="s">
        <v>180</v>
      </c>
      <c r="I111" s="7" t="n">
        <v>24</v>
      </c>
      <c r="J111" s="7"/>
      <c r="K111" s="7" t="n">
        <v>5.1</v>
      </c>
      <c r="L111" s="8" t="n">
        <f aca="false">IF(J111&lt;&gt;"",J111/1000,IF(AND(K111&lt;&gt;"",I111&lt;&gt;""),K111/I111,""))</f>
        <v>0.2125</v>
      </c>
      <c r="M111" s="9" t="s">
        <v>38</v>
      </c>
      <c r="N111" s="7" t="s">
        <v>394</v>
      </c>
      <c r="O111" s="10" t="s">
        <v>395</v>
      </c>
      <c r="P111" s="11" t="s">
        <v>396</v>
      </c>
      <c r="Q111" s="7" t="s">
        <v>397</v>
      </c>
      <c r="R111" s="12" t="s">
        <v>113</v>
      </c>
      <c r="S111" s="12"/>
      <c r="T111" s="12"/>
      <c r="U111" s="12"/>
      <c r="V111" s="12" t="s">
        <v>114</v>
      </c>
      <c r="W111" s="16" t="s">
        <v>115</v>
      </c>
      <c r="X111" s="12" t="s">
        <v>116</v>
      </c>
      <c r="Y111" s="14" t="str">
        <f aca="false">IF(U111="","",U111*0.0022)</f>
        <v/>
      </c>
      <c r="Z111" s="14" t="str">
        <f aca="false">IF(U111="","",U111*0.00515)</f>
        <v/>
      </c>
      <c r="AA111" s="12" t="s">
        <v>117</v>
      </c>
      <c r="AB111" s="15"/>
      <c r="AC111" s="15"/>
    </row>
    <row r="112" customFormat="false" ht="39" hidden="false" customHeight="true" outlineLevel="0" collapsed="false">
      <c r="A112" s="6" t="n">
        <v>108</v>
      </c>
      <c r="B112" s="7" t="s">
        <v>388</v>
      </c>
      <c r="C112" s="7" t="s">
        <v>398</v>
      </c>
      <c r="D112" s="7" t="s">
        <v>390</v>
      </c>
      <c r="E112" s="7" t="s">
        <v>391</v>
      </c>
      <c r="F112" s="7" t="s">
        <v>399</v>
      </c>
      <c r="G112" s="7" t="s">
        <v>393</v>
      </c>
      <c r="H112" s="7" t="s">
        <v>203</v>
      </c>
      <c r="I112" s="7" t="n">
        <v>24</v>
      </c>
      <c r="J112" s="7"/>
      <c r="K112" s="7" t="n">
        <v>7.9</v>
      </c>
      <c r="L112" s="8" t="n">
        <f aca="false">IF(J112&lt;&gt;"",J112/1000,IF(AND(K112&lt;&gt;"",I112&lt;&gt;""),K112/I112,""))</f>
        <v>0.329166666666667</v>
      </c>
      <c r="M112" s="9" t="s">
        <v>38</v>
      </c>
      <c r="N112" s="7" t="s">
        <v>394</v>
      </c>
      <c r="O112" s="10" t="s">
        <v>395</v>
      </c>
      <c r="P112" s="11" t="s">
        <v>396</v>
      </c>
      <c r="Q112" s="7" t="s">
        <v>397</v>
      </c>
      <c r="R112" s="12" t="s">
        <v>113</v>
      </c>
      <c r="S112" s="12"/>
      <c r="T112" s="12"/>
      <c r="U112" s="12"/>
      <c r="V112" s="12" t="s">
        <v>114</v>
      </c>
      <c r="W112" s="16" t="s">
        <v>115</v>
      </c>
      <c r="X112" s="12" t="s">
        <v>116</v>
      </c>
      <c r="Y112" s="14" t="str">
        <f aca="false">IF(U112="","",U112*0.0022)</f>
        <v/>
      </c>
      <c r="Z112" s="14" t="str">
        <f aca="false">IF(U112="","",U112*0.00515)</f>
        <v/>
      </c>
      <c r="AA112" s="12" t="s">
        <v>117</v>
      </c>
      <c r="AB112" s="15"/>
      <c r="AC112" s="15"/>
    </row>
    <row r="113" customFormat="false" ht="39" hidden="false" customHeight="true" outlineLevel="0" collapsed="false">
      <c r="A113" s="6" t="n">
        <v>109</v>
      </c>
      <c r="B113" s="7" t="s">
        <v>388</v>
      </c>
      <c r="C113" s="7" t="s">
        <v>400</v>
      </c>
      <c r="D113" s="7" t="s">
        <v>390</v>
      </c>
      <c r="E113" s="7" t="s">
        <v>391</v>
      </c>
      <c r="F113" s="7" t="s">
        <v>401</v>
      </c>
      <c r="G113" s="7" t="s">
        <v>393</v>
      </c>
      <c r="H113" s="7" t="s">
        <v>182</v>
      </c>
      <c r="I113" s="7" t="n">
        <v>24</v>
      </c>
      <c r="J113" s="7"/>
      <c r="K113" s="7" t="n">
        <v>5</v>
      </c>
      <c r="L113" s="8" t="n">
        <f aca="false">IF(J113&lt;&gt;"",J113/1000,IF(AND(K113&lt;&gt;"",I113&lt;&gt;""),K113/I113,""))</f>
        <v>0.208333333333333</v>
      </c>
      <c r="M113" s="9" t="s">
        <v>38</v>
      </c>
      <c r="N113" s="7" t="s">
        <v>394</v>
      </c>
      <c r="O113" s="10" t="s">
        <v>395</v>
      </c>
      <c r="P113" s="11" t="s">
        <v>396</v>
      </c>
      <c r="Q113" s="7" t="s">
        <v>397</v>
      </c>
      <c r="R113" s="12" t="s">
        <v>113</v>
      </c>
      <c r="S113" s="12"/>
      <c r="T113" s="12"/>
      <c r="U113" s="12"/>
      <c r="V113" s="12" t="s">
        <v>114</v>
      </c>
      <c r="W113" s="16" t="s">
        <v>115</v>
      </c>
      <c r="X113" s="12" t="s">
        <v>116</v>
      </c>
      <c r="Y113" s="14" t="str">
        <f aca="false">IF(U113="","",U113*0.0022)</f>
        <v/>
      </c>
      <c r="Z113" s="14" t="str">
        <f aca="false">IF(U113="","",U113*0.00515)</f>
        <v/>
      </c>
      <c r="AA113" s="12" t="s">
        <v>117</v>
      </c>
      <c r="AB113" s="15"/>
      <c r="AC113" s="15"/>
    </row>
    <row r="114" customFormat="false" ht="39" hidden="false" customHeight="true" outlineLevel="0" collapsed="false">
      <c r="A114" s="6" t="n">
        <v>110</v>
      </c>
      <c r="B114" s="7" t="s">
        <v>388</v>
      </c>
      <c r="C114" s="7" t="s">
        <v>402</v>
      </c>
      <c r="D114" s="7" t="s">
        <v>390</v>
      </c>
      <c r="E114" s="7" t="s">
        <v>391</v>
      </c>
      <c r="F114" s="7" t="s">
        <v>403</v>
      </c>
      <c r="G114" s="7" t="s">
        <v>393</v>
      </c>
      <c r="H114" s="7" t="s">
        <v>404</v>
      </c>
      <c r="I114" s="7" t="n">
        <v>24</v>
      </c>
      <c r="J114" s="7"/>
      <c r="K114" s="7" t="n">
        <v>11.8</v>
      </c>
      <c r="L114" s="8" t="n">
        <f aca="false">IF(J114&lt;&gt;"",J114/1000,IF(AND(K114&lt;&gt;"",I114&lt;&gt;""),K114/I114,""))</f>
        <v>0.491666666666667</v>
      </c>
      <c r="M114" s="9" t="s">
        <v>38</v>
      </c>
      <c r="N114" s="7" t="s">
        <v>394</v>
      </c>
      <c r="O114" s="10" t="s">
        <v>395</v>
      </c>
      <c r="P114" s="11" t="s">
        <v>396</v>
      </c>
      <c r="Q114" s="7" t="s">
        <v>397</v>
      </c>
      <c r="R114" s="12" t="s">
        <v>113</v>
      </c>
      <c r="S114" s="12"/>
      <c r="T114" s="12"/>
      <c r="U114" s="12"/>
      <c r="V114" s="12" t="s">
        <v>114</v>
      </c>
      <c r="W114" s="16" t="s">
        <v>115</v>
      </c>
      <c r="X114" s="12" t="s">
        <v>116</v>
      </c>
      <c r="Y114" s="14" t="str">
        <f aca="false">IF(U114="","",U114*0.0022)</f>
        <v/>
      </c>
      <c r="Z114" s="14" t="str">
        <f aca="false">IF(U114="","",U114*0.00515)</f>
        <v/>
      </c>
      <c r="AA114" s="12" t="s">
        <v>117</v>
      </c>
      <c r="AB114" s="15"/>
      <c r="AC114" s="15"/>
    </row>
    <row r="115" customFormat="false" ht="39" hidden="false" customHeight="true" outlineLevel="0" collapsed="false">
      <c r="A115" s="6" t="n">
        <v>111</v>
      </c>
      <c r="B115" s="7" t="s">
        <v>388</v>
      </c>
      <c r="C115" s="7" t="s">
        <v>405</v>
      </c>
      <c r="D115" s="7" t="s">
        <v>390</v>
      </c>
      <c r="E115" s="7" t="s">
        <v>391</v>
      </c>
      <c r="F115" s="7" t="s">
        <v>406</v>
      </c>
      <c r="G115" s="7" t="s">
        <v>393</v>
      </c>
      <c r="H115" s="7" t="s">
        <v>203</v>
      </c>
      <c r="I115" s="7" t="n">
        <v>24</v>
      </c>
      <c r="J115" s="7"/>
      <c r="K115" s="7" t="n">
        <v>12.8</v>
      </c>
      <c r="L115" s="8" t="n">
        <f aca="false">IF(J115&lt;&gt;"",J115/1000,IF(AND(K115&lt;&gt;"",I115&lt;&gt;""),K115/I115,""))</f>
        <v>0.533333333333333</v>
      </c>
      <c r="M115" s="19" t="s">
        <v>407</v>
      </c>
      <c r="N115" s="7" t="s">
        <v>394</v>
      </c>
      <c r="O115" s="10" t="s">
        <v>408</v>
      </c>
      <c r="P115" s="11" t="s">
        <v>396</v>
      </c>
      <c r="Q115" s="7" t="s">
        <v>397</v>
      </c>
      <c r="R115" s="12" t="s">
        <v>113</v>
      </c>
      <c r="S115" s="12"/>
      <c r="T115" s="12"/>
      <c r="U115" s="12"/>
      <c r="V115" s="12" t="s">
        <v>114</v>
      </c>
      <c r="W115" s="16" t="s">
        <v>115</v>
      </c>
      <c r="X115" s="12" t="s">
        <v>116</v>
      </c>
      <c r="Y115" s="14" t="str">
        <f aca="false">IF(U115="","",U115*0.0022)</f>
        <v/>
      </c>
      <c r="Z115" s="14" t="str">
        <f aca="false">IF(U115="","",U115*0.00515)</f>
        <v/>
      </c>
      <c r="AA115" s="12" t="s">
        <v>117</v>
      </c>
      <c r="AB115" s="15"/>
      <c r="AC115" s="15"/>
    </row>
    <row r="116" customFormat="false" ht="39" hidden="false" customHeight="true" outlineLevel="0" collapsed="false">
      <c r="A116" s="6" t="n">
        <v>112</v>
      </c>
      <c r="B116" s="7" t="s">
        <v>388</v>
      </c>
      <c r="C116" s="7" t="s">
        <v>409</v>
      </c>
      <c r="D116" s="7" t="s">
        <v>390</v>
      </c>
      <c r="E116" s="7" t="s">
        <v>391</v>
      </c>
      <c r="F116" s="7" t="s">
        <v>410</v>
      </c>
      <c r="G116" s="7" t="s">
        <v>393</v>
      </c>
      <c r="H116" s="7" t="s">
        <v>203</v>
      </c>
      <c r="I116" s="7" t="n">
        <v>24</v>
      </c>
      <c r="J116" s="7"/>
      <c r="K116" s="7" t="n">
        <v>12.8</v>
      </c>
      <c r="L116" s="8" t="n">
        <f aca="false">IF(J116&lt;&gt;"",J116/1000,IF(AND(K116&lt;&gt;"",I116&lt;&gt;""),K116/I116,""))</f>
        <v>0.533333333333333</v>
      </c>
      <c r="M116" s="19" t="s">
        <v>407</v>
      </c>
      <c r="N116" s="7" t="s">
        <v>394</v>
      </c>
      <c r="O116" s="10" t="s">
        <v>408</v>
      </c>
      <c r="P116" s="11" t="s">
        <v>396</v>
      </c>
      <c r="Q116" s="7" t="s">
        <v>397</v>
      </c>
      <c r="R116" s="12" t="s">
        <v>113</v>
      </c>
      <c r="S116" s="12"/>
      <c r="T116" s="12"/>
      <c r="U116" s="12"/>
      <c r="V116" s="12" t="s">
        <v>114</v>
      </c>
      <c r="W116" s="16" t="s">
        <v>115</v>
      </c>
      <c r="X116" s="12" t="s">
        <v>116</v>
      </c>
      <c r="Y116" s="14" t="str">
        <f aca="false">IF(U116="","",U116*0.0022)</f>
        <v/>
      </c>
      <c r="Z116" s="14" t="str">
        <f aca="false">IF(U116="","",U116*0.00515)</f>
        <v/>
      </c>
      <c r="AA116" s="12" t="s">
        <v>117</v>
      </c>
      <c r="AB116" s="15"/>
      <c r="AC116" s="15"/>
    </row>
    <row r="117" customFormat="false" ht="39" hidden="false" customHeight="true" outlineLevel="0" collapsed="false">
      <c r="A117" s="6" t="n">
        <v>113</v>
      </c>
      <c r="B117" s="7" t="s">
        <v>411</v>
      </c>
      <c r="C117" s="7" t="s">
        <v>412</v>
      </c>
      <c r="D117" s="7" t="s">
        <v>413</v>
      </c>
      <c r="E117" s="7" t="s">
        <v>414</v>
      </c>
      <c r="F117" s="7" t="s">
        <v>415</v>
      </c>
      <c r="G117" s="7" t="s">
        <v>416</v>
      </c>
      <c r="H117" s="7" t="s">
        <v>417</v>
      </c>
      <c r="I117" s="7" t="n">
        <v>24</v>
      </c>
      <c r="J117" s="7" t="n">
        <v>550</v>
      </c>
      <c r="K117" s="7"/>
      <c r="L117" s="8" t="n">
        <f aca="false">IF(J117&lt;&gt;"",J117/1000,IF(AND(K117&lt;&gt;"",I117&lt;&gt;""),K117/I117,""))</f>
        <v>0.55</v>
      </c>
      <c r="M117" s="19" t="s">
        <v>407</v>
      </c>
      <c r="N117" s="7" t="s">
        <v>418</v>
      </c>
      <c r="O117" s="10" t="s">
        <v>419</v>
      </c>
      <c r="P117" s="11" t="s">
        <v>420</v>
      </c>
      <c r="Q117" s="7" t="s">
        <v>421</v>
      </c>
      <c r="R117" s="12" t="s">
        <v>422</v>
      </c>
      <c r="S117" s="12" t="n">
        <v>200</v>
      </c>
      <c r="T117" s="12" t="n">
        <v>200</v>
      </c>
      <c r="U117" s="12" t="n">
        <v>200</v>
      </c>
      <c r="V117" s="12" t="s">
        <v>44</v>
      </c>
      <c r="W117" s="13" t="s">
        <v>423</v>
      </c>
      <c r="X117" s="12" t="s">
        <v>93</v>
      </c>
      <c r="Y117" s="14" t="n">
        <f aca="false">IF(U117="","",U117*0.0022)</f>
        <v>0.44</v>
      </c>
      <c r="Z117" s="14" t="n">
        <f aca="false">IF(U117="","",U117*0.00515)</f>
        <v>1.03</v>
      </c>
      <c r="AA117" s="12" t="s">
        <v>424</v>
      </c>
      <c r="AB117" s="15"/>
      <c r="AC117" s="15"/>
    </row>
    <row r="118" customFormat="false" ht="39" hidden="false" customHeight="true" outlineLevel="0" collapsed="false">
      <c r="A118" s="6" t="n">
        <v>114</v>
      </c>
      <c r="B118" s="7" t="s">
        <v>411</v>
      </c>
      <c r="C118" s="7" t="s">
        <v>425</v>
      </c>
      <c r="D118" s="7" t="s">
        <v>413</v>
      </c>
      <c r="E118" s="7" t="s">
        <v>414</v>
      </c>
      <c r="F118" s="7" t="s">
        <v>415</v>
      </c>
      <c r="G118" s="7" t="s">
        <v>416</v>
      </c>
      <c r="H118" s="7" t="s">
        <v>417</v>
      </c>
      <c r="I118" s="7" t="n">
        <v>24</v>
      </c>
      <c r="J118" s="7" t="n">
        <v>550</v>
      </c>
      <c r="K118" s="7"/>
      <c r="L118" s="8" t="n">
        <f aca="false">IF(J118&lt;&gt;"",J118/1000,IF(AND(K118&lt;&gt;"",I118&lt;&gt;""),K118/I118,""))</f>
        <v>0.55</v>
      </c>
      <c r="M118" s="19" t="s">
        <v>407</v>
      </c>
      <c r="N118" s="7" t="s">
        <v>426</v>
      </c>
      <c r="O118" s="10" t="s">
        <v>419</v>
      </c>
      <c r="P118" s="11" t="s">
        <v>420</v>
      </c>
      <c r="Q118" s="7" t="s">
        <v>421</v>
      </c>
      <c r="R118" s="12" t="s">
        <v>422</v>
      </c>
      <c r="S118" s="12" t="n">
        <v>200</v>
      </c>
      <c r="T118" s="12" t="n">
        <v>200</v>
      </c>
      <c r="U118" s="12" t="n">
        <v>200</v>
      </c>
      <c r="V118" s="12" t="s">
        <v>44</v>
      </c>
      <c r="W118" s="13" t="s">
        <v>423</v>
      </c>
      <c r="X118" s="12" t="s">
        <v>93</v>
      </c>
      <c r="Y118" s="14" t="n">
        <f aca="false">IF(U118="","",U118*0.0022)</f>
        <v>0.44</v>
      </c>
      <c r="Z118" s="14" t="n">
        <f aca="false">IF(U118="","",U118*0.00515)</f>
        <v>1.03</v>
      </c>
      <c r="AA118" s="12" t="s">
        <v>424</v>
      </c>
      <c r="AB118" s="15"/>
      <c r="AC118" s="15"/>
    </row>
    <row r="119" customFormat="false" ht="39" hidden="false" customHeight="true" outlineLevel="0" collapsed="false">
      <c r="A119" s="6" t="n">
        <v>115</v>
      </c>
      <c r="B119" s="7" t="s">
        <v>411</v>
      </c>
      <c r="C119" s="7" t="s">
        <v>427</v>
      </c>
      <c r="D119" s="7" t="s">
        <v>413</v>
      </c>
      <c r="E119" s="7" t="s">
        <v>414</v>
      </c>
      <c r="F119" s="7" t="s">
        <v>415</v>
      </c>
      <c r="G119" s="7" t="s">
        <v>416</v>
      </c>
      <c r="H119" s="7" t="s">
        <v>417</v>
      </c>
      <c r="I119" s="7" t="n">
        <v>24</v>
      </c>
      <c r="J119" s="7" t="n">
        <v>550</v>
      </c>
      <c r="K119" s="7"/>
      <c r="L119" s="8" t="n">
        <f aca="false">IF(J119&lt;&gt;"",J119/1000,IF(AND(K119&lt;&gt;"",I119&lt;&gt;""),K119/I119,""))</f>
        <v>0.55</v>
      </c>
      <c r="M119" s="19" t="s">
        <v>407</v>
      </c>
      <c r="N119" s="7" t="s">
        <v>428</v>
      </c>
      <c r="O119" s="10" t="s">
        <v>419</v>
      </c>
      <c r="P119" s="11" t="s">
        <v>420</v>
      </c>
      <c r="Q119" s="7" t="s">
        <v>421</v>
      </c>
      <c r="R119" s="12" t="s">
        <v>422</v>
      </c>
      <c r="S119" s="12" t="n">
        <v>200</v>
      </c>
      <c r="T119" s="12" t="n">
        <v>200</v>
      </c>
      <c r="U119" s="12" t="n">
        <v>200</v>
      </c>
      <c r="V119" s="12" t="s">
        <v>44</v>
      </c>
      <c r="W119" s="13" t="s">
        <v>423</v>
      </c>
      <c r="X119" s="12" t="s">
        <v>93</v>
      </c>
      <c r="Y119" s="14" t="n">
        <f aca="false">IF(U119="","",U119*0.0022)</f>
        <v>0.44</v>
      </c>
      <c r="Z119" s="14" t="n">
        <f aca="false">IF(U119="","",U119*0.00515)</f>
        <v>1.03</v>
      </c>
      <c r="AA119" s="12" t="s">
        <v>424</v>
      </c>
      <c r="AB119" s="15"/>
      <c r="AC119" s="15"/>
    </row>
    <row r="120" customFormat="false" ht="39" hidden="false" customHeight="true" outlineLevel="0" collapsed="false">
      <c r="A120" s="6" t="n">
        <v>116</v>
      </c>
      <c r="B120" s="7" t="s">
        <v>411</v>
      </c>
      <c r="C120" s="7" t="s">
        <v>429</v>
      </c>
      <c r="D120" s="7" t="s">
        <v>413</v>
      </c>
      <c r="E120" s="7" t="s">
        <v>414</v>
      </c>
      <c r="F120" s="7" t="s">
        <v>415</v>
      </c>
      <c r="G120" s="7" t="s">
        <v>416</v>
      </c>
      <c r="H120" s="7" t="s">
        <v>417</v>
      </c>
      <c r="I120" s="7" t="n">
        <v>24</v>
      </c>
      <c r="J120" s="7" t="n">
        <v>550</v>
      </c>
      <c r="K120" s="7"/>
      <c r="L120" s="8" t="n">
        <f aca="false">IF(J120&lt;&gt;"",J120/1000,IF(AND(K120&lt;&gt;"",I120&lt;&gt;""),K120/I120,""))</f>
        <v>0.55</v>
      </c>
      <c r="M120" s="19" t="s">
        <v>407</v>
      </c>
      <c r="N120" s="7" t="s">
        <v>430</v>
      </c>
      <c r="O120" s="10" t="s">
        <v>419</v>
      </c>
      <c r="P120" s="11" t="s">
        <v>420</v>
      </c>
      <c r="Q120" s="7" t="s">
        <v>421</v>
      </c>
      <c r="R120" s="12" t="s">
        <v>422</v>
      </c>
      <c r="S120" s="12" t="n">
        <v>200</v>
      </c>
      <c r="T120" s="12" t="n">
        <v>200</v>
      </c>
      <c r="U120" s="12" t="n">
        <v>200</v>
      </c>
      <c r="V120" s="12" t="s">
        <v>44</v>
      </c>
      <c r="W120" s="13" t="s">
        <v>423</v>
      </c>
      <c r="X120" s="12" t="s">
        <v>93</v>
      </c>
      <c r="Y120" s="14" t="n">
        <f aca="false">IF(U120="","",U120*0.0022)</f>
        <v>0.44</v>
      </c>
      <c r="Z120" s="14" t="n">
        <f aca="false">IF(U120="","",U120*0.00515)</f>
        <v>1.03</v>
      </c>
      <c r="AA120" s="12" t="s">
        <v>424</v>
      </c>
      <c r="AB120" s="15"/>
      <c r="AC120" s="15"/>
    </row>
    <row r="121" customFormat="false" ht="39" hidden="false" customHeight="true" outlineLevel="0" collapsed="false">
      <c r="A121" s="6" t="n">
        <v>117</v>
      </c>
      <c r="B121" s="7" t="s">
        <v>411</v>
      </c>
      <c r="C121" s="7" t="s">
        <v>431</v>
      </c>
      <c r="D121" s="7" t="s">
        <v>413</v>
      </c>
      <c r="E121" s="7" t="s">
        <v>414</v>
      </c>
      <c r="F121" s="7" t="s">
        <v>432</v>
      </c>
      <c r="G121" s="7" t="s">
        <v>416</v>
      </c>
      <c r="H121" s="7" t="s">
        <v>417</v>
      </c>
      <c r="I121" s="7" t="n">
        <v>24</v>
      </c>
      <c r="J121" s="7" t="n">
        <v>550</v>
      </c>
      <c r="K121" s="7"/>
      <c r="L121" s="8" t="n">
        <f aca="false">IF(J121&lt;&gt;"",J121/1000,IF(AND(K121&lt;&gt;"",I121&lt;&gt;""),K121/I121,""))</f>
        <v>0.55</v>
      </c>
      <c r="M121" s="19" t="s">
        <v>407</v>
      </c>
      <c r="N121" s="7" t="s">
        <v>418</v>
      </c>
      <c r="O121" s="10" t="s">
        <v>419</v>
      </c>
      <c r="P121" s="11" t="s">
        <v>420</v>
      </c>
      <c r="Q121" s="7" t="s">
        <v>421</v>
      </c>
      <c r="R121" s="12" t="s">
        <v>422</v>
      </c>
      <c r="S121" s="12" t="n">
        <v>200</v>
      </c>
      <c r="T121" s="12" t="n">
        <v>200</v>
      </c>
      <c r="U121" s="12" t="n">
        <v>200</v>
      </c>
      <c r="V121" s="12" t="s">
        <v>44</v>
      </c>
      <c r="W121" s="13" t="s">
        <v>423</v>
      </c>
      <c r="X121" s="12" t="s">
        <v>93</v>
      </c>
      <c r="Y121" s="14" t="n">
        <f aca="false">IF(U121="","",U121*0.0022)</f>
        <v>0.44</v>
      </c>
      <c r="Z121" s="14" t="n">
        <f aca="false">IF(U121="","",U121*0.00515)</f>
        <v>1.03</v>
      </c>
      <c r="AA121" s="12" t="s">
        <v>424</v>
      </c>
      <c r="AB121" s="15"/>
      <c r="AC121" s="15"/>
    </row>
    <row r="122" customFormat="false" ht="39" hidden="false" customHeight="true" outlineLevel="0" collapsed="false">
      <c r="A122" s="6" t="n">
        <v>118</v>
      </c>
      <c r="B122" s="7" t="s">
        <v>411</v>
      </c>
      <c r="C122" s="7" t="s">
        <v>433</v>
      </c>
      <c r="D122" s="7" t="s">
        <v>413</v>
      </c>
      <c r="E122" s="7" t="s">
        <v>414</v>
      </c>
      <c r="F122" s="7" t="s">
        <v>432</v>
      </c>
      <c r="G122" s="7" t="s">
        <v>416</v>
      </c>
      <c r="H122" s="7" t="s">
        <v>417</v>
      </c>
      <c r="I122" s="7" t="n">
        <v>24</v>
      </c>
      <c r="J122" s="7" t="n">
        <v>550</v>
      </c>
      <c r="K122" s="7"/>
      <c r="L122" s="8" t="n">
        <f aca="false">IF(J122&lt;&gt;"",J122/1000,IF(AND(K122&lt;&gt;"",I122&lt;&gt;""),K122/I122,""))</f>
        <v>0.55</v>
      </c>
      <c r="M122" s="19" t="s">
        <v>407</v>
      </c>
      <c r="N122" s="7" t="s">
        <v>426</v>
      </c>
      <c r="O122" s="10" t="s">
        <v>419</v>
      </c>
      <c r="P122" s="11" t="s">
        <v>420</v>
      </c>
      <c r="Q122" s="7" t="s">
        <v>421</v>
      </c>
      <c r="R122" s="12" t="s">
        <v>422</v>
      </c>
      <c r="S122" s="12" t="n">
        <v>200</v>
      </c>
      <c r="T122" s="12" t="n">
        <v>200</v>
      </c>
      <c r="U122" s="12" t="n">
        <v>200</v>
      </c>
      <c r="V122" s="12" t="s">
        <v>44</v>
      </c>
      <c r="W122" s="13" t="s">
        <v>423</v>
      </c>
      <c r="X122" s="12" t="s">
        <v>93</v>
      </c>
      <c r="Y122" s="14" t="n">
        <f aca="false">IF(U122="","",U122*0.0022)</f>
        <v>0.44</v>
      </c>
      <c r="Z122" s="14" t="n">
        <f aca="false">IF(U122="","",U122*0.00515)</f>
        <v>1.03</v>
      </c>
      <c r="AA122" s="12" t="s">
        <v>424</v>
      </c>
      <c r="AB122" s="15"/>
      <c r="AC122" s="15"/>
    </row>
    <row r="123" customFormat="false" ht="39" hidden="false" customHeight="true" outlineLevel="0" collapsed="false">
      <c r="A123" s="6" t="n">
        <v>119</v>
      </c>
      <c r="B123" s="7" t="s">
        <v>411</v>
      </c>
      <c r="C123" s="7" t="s">
        <v>434</v>
      </c>
      <c r="D123" s="7" t="s">
        <v>413</v>
      </c>
      <c r="E123" s="7" t="s">
        <v>414</v>
      </c>
      <c r="F123" s="7" t="s">
        <v>432</v>
      </c>
      <c r="G123" s="7" t="s">
        <v>416</v>
      </c>
      <c r="H123" s="7" t="s">
        <v>417</v>
      </c>
      <c r="I123" s="7" t="n">
        <v>24</v>
      </c>
      <c r="J123" s="7" t="n">
        <v>550</v>
      </c>
      <c r="K123" s="7"/>
      <c r="L123" s="8" t="n">
        <f aca="false">IF(J123&lt;&gt;"",J123/1000,IF(AND(K123&lt;&gt;"",I123&lt;&gt;""),K123/I123,""))</f>
        <v>0.55</v>
      </c>
      <c r="M123" s="19" t="s">
        <v>407</v>
      </c>
      <c r="N123" s="7" t="s">
        <v>428</v>
      </c>
      <c r="O123" s="10" t="s">
        <v>419</v>
      </c>
      <c r="P123" s="11" t="s">
        <v>420</v>
      </c>
      <c r="Q123" s="7" t="s">
        <v>421</v>
      </c>
      <c r="R123" s="12" t="s">
        <v>422</v>
      </c>
      <c r="S123" s="12" t="n">
        <v>200</v>
      </c>
      <c r="T123" s="12" t="n">
        <v>200</v>
      </c>
      <c r="U123" s="12" t="n">
        <v>200</v>
      </c>
      <c r="V123" s="12" t="s">
        <v>44</v>
      </c>
      <c r="W123" s="13" t="s">
        <v>423</v>
      </c>
      <c r="X123" s="12" t="s">
        <v>93</v>
      </c>
      <c r="Y123" s="14" t="n">
        <f aca="false">IF(U123="","",U123*0.0022)</f>
        <v>0.44</v>
      </c>
      <c r="Z123" s="14" t="n">
        <f aca="false">IF(U123="","",U123*0.00515)</f>
        <v>1.03</v>
      </c>
      <c r="AA123" s="12" t="s">
        <v>424</v>
      </c>
      <c r="AB123" s="15"/>
      <c r="AC123" s="15"/>
    </row>
    <row r="124" customFormat="false" ht="39" hidden="false" customHeight="true" outlineLevel="0" collapsed="false">
      <c r="A124" s="6" t="n">
        <v>120</v>
      </c>
      <c r="B124" s="7" t="s">
        <v>411</v>
      </c>
      <c r="C124" s="7" t="s">
        <v>435</v>
      </c>
      <c r="D124" s="7" t="s">
        <v>413</v>
      </c>
      <c r="E124" s="7" t="s">
        <v>414</v>
      </c>
      <c r="F124" s="7" t="s">
        <v>432</v>
      </c>
      <c r="G124" s="7" t="s">
        <v>416</v>
      </c>
      <c r="H124" s="7" t="s">
        <v>417</v>
      </c>
      <c r="I124" s="7" t="n">
        <v>24</v>
      </c>
      <c r="J124" s="7" t="n">
        <v>550</v>
      </c>
      <c r="K124" s="7"/>
      <c r="L124" s="8" t="n">
        <f aca="false">IF(J124&lt;&gt;"",J124/1000,IF(AND(K124&lt;&gt;"",I124&lt;&gt;""),K124/I124,""))</f>
        <v>0.55</v>
      </c>
      <c r="M124" s="19" t="s">
        <v>407</v>
      </c>
      <c r="N124" s="7" t="s">
        <v>430</v>
      </c>
      <c r="O124" s="10" t="s">
        <v>419</v>
      </c>
      <c r="P124" s="11" t="s">
        <v>420</v>
      </c>
      <c r="Q124" s="7" t="s">
        <v>421</v>
      </c>
      <c r="R124" s="12" t="s">
        <v>422</v>
      </c>
      <c r="S124" s="12" t="n">
        <v>200</v>
      </c>
      <c r="T124" s="12" t="n">
        <v>200</v>
      </c>
      <c r="U124" s="12" t="n">
        <v>200</v>
      </c>
      <c r="V124" s="12" t="s">
        <v>44</v>
      </c>
      <c r="W124" s="13" t="s">
        <v>423</v>
      </c>
      <c r="X124" s="12" t="s">
        <v>93</v>
      </c>
      <c r="Y124" s="14" t="n">
        <f aca="false">IF(U124="","",U124*0.0022)</f>
        <v>0.44</v>
      </c>
      <c r="Z124" s="14" t="n">
        <f aca="false">IF(U124="","",U124*0.00515)</f>
        <v>1.03</v>
      </c>
      <c r="AA124" s="12" t="s">
        <v>424</v>
      </c>
      <c r="AB124" s="15"/>
      <c r="AC124" s="15"/>
    </row>
    <row r="125" customFormat="false" ht="39" hidden="false" customHeight="true" outlineLevel="0" collapsed="false">
      <c r="A125" s="6" t="n">
        <v>121</v>
      </c>
      <c r="B125" s="7" t="s">
        <v>411</v>
      </c>
      <c r="C125" s="7" t="s">
        <v>436</v>
      </c>
      <c r="D125" s="7" t="s">
        <v>413</v>
      </c>
      <c r="E125" s="7" t="s">
        <v>414</v>
      </c>
      <c r="F125" s="7" t="s">
        <v>437</v>
      </c>
      <c r="G125" s="7" t="s">
        <v>416</v>
      </c>
      <c r="H125" s="7" t="s">
        <v>417</v>
      </c>
      <c r="I125" s="7" t="n">
        <v>24</v>
      </c>
      <c r="J125" s="7" t="n">
        <v>550</v>
      </c>
      <c r="K125" s="7"/>
      <c r="L125" s="8" t="n">
        <f aca="false">IF(J125&lt;&gt;"",J125/1000,IF(AND(K125&lt;&gt;"",I125&lt;&gt;""),K125/I125,""))</f>
        <v>0.55</v>
      </c>
      <c r="M125" s="19" t="s">
        <v>407</v>
      </c>
      <c r="N125" s="7" t="s">
        <v>418</v>
      </c>
      <c r="O125" s="10" t="s">
        <v>419</v>
      </c>
      <c r="P125" s="11" t="s">
        <v>420</v>
      </c>
      <c r="Q125" s="7" t="s">
        <v>421</v>
      </c>
      <c r="R125" s="12" t="s">
        <v>422</v>
      </c>
      <c r="S125" s="12" t="n">
        <v>200</v>
      </c>
      <c r="T125" s="12" t="n">
        <v>200</v>
      </c>
      <c r="U125" s="12" t="n">
        <v>200</v>
      </c>
      <c r="V125" s="12" t="s">
        <v>44</v>
      </c>
      <c r="W125" s="13" t="s">
        <v>423</v>
      </c>
      <c r="X125" s="12" t="s">
        <v>93</v>
      </c>
      <c r="Y125" s="14" t="n">
        <f aca="false">IF(U125="","",U125*0.0022)</f>
        <v>0.44</v>
      </c>
      <c r="Z125" s="14" t="n">
        <f aca="false">IF(U125="","",U125*0.00515)</f>
        <v>1.03</v>
      </c>
      <c r="AA125" s="12" t="s">
        <v>424</v>
      </c>
      <c r="AB125" s="15"/>
      <c r="AC125" s="15"/>
    </row>
    <row r="126" customFormat="false" ht="39" hidden="false" customHeight="true" outlineLevel="0" collapsed="false">
      <c r="A126" s="6" t="n">
        <v>122</v>
      </c>
      <c r="B126" s="7" t="s">
        <v>411</v>
      </c>
      <c r="C126" s="7" t="s">
        <v>438</v>
      </c>
      <c r="D126" s="7" t="s">
        <v>413</v>
      </c>
      <c r="E126" s="7" t="s">
        <v>414</v>
      </c>
      <c r="F126" s="7" t="s">
        <v>437</v>
      </c>
      <c r="G126" s="7" t="s">
        <v>416</v>
      </c>
      <c r="H126" s="7" t="s">
        <v>417</v>
      </c>
      <c r="I126" s="7" t="n">
        <v>24</v>
      </c>
      <c r="J126" s="7" t="n">
        <v>550</v>
      </c>
      <c r="K126" s="7"/>
      <c r="L126" s="8" t="n">
        <f aca="false">IF(J126&lt;&gt;"",J126/1000,IF(AND(K126&lt;&gt;"",I126&lt;&gt;""),K126/I126,""))</f>
        <v>0.55</v>
      </c>
      <c r="M126" s="19" t="s">
        <v>407</v>
      </c>
      <c r="N126" s="7" t="s">
        <v>426</v>
      </c>
      <c r="O126" s="10" t="s">
        <v>419</v>
      </c>
      <c r="P126" s="11" t="s">
        <v>420</v>
      </c>
      <c r="Q126" s="7" t="s">
        <v>421</v>
      </c>
      <c r="R126" s="12" t="s">
        <v>422</v>
      </c>
      <c r="S126" s="12" t="n">
        <v>200</v>
      </c>
      <c r="T126" s="12" t="n">
        <v>200</v>
      </c>
      <c r="U126" s="12" t="n">
        <v>200</v>
      </c>
      <c r="V126" s="12" t="s">
        <v>44</v>
      </c>
      <c r="W126" s="13" t="s">
        <v>423</v>
      </c>
      <c r="X126" s="12" t="s">
        <v>93</v>
      </c>
      <c r="Y126" s="14" t="n">
        <f aca="false">IF(U126="","",U126*0.0022)</f>
        <v>0.44</v>
      </c>
      <c r="Z126" s="14" t="n">
        <f aca="false">IF(U126="","",U126*0.00515)</f>
        <v>1.03</v>
      </c>
      <c r="AA126" s="12" t="s">
        <v>424</v>
      </c>
      <c r="AB126" s="15"/>
      <c r="AC126" s="15"/>
    </row>
    <row r="127" customFormat="false" ht="39" hidden="false" customHeight="true" outlineLevel="0" collapsed="false">
      <c r="A127" s="6" t="n">
        <v>123</v>
      </c>
      <c r="B127" s="7" t="s">
        <v>411</v>
      </c>
      <c r="C127" s="7" t="s">
        <v>439</v>
      </c>
      <c r="D127" s="7" t="s">
        <v>413</v>
      </c>
      <c r="E127" s="7" t="s">
        <v>414</v>
      </c>
      <c r="F127" s="7" t="s">
        <v>437</v>
      </c>
      <c r="G127" s="7" t="s">
        <v>416</v>
      </c>
      <c r="H127" s="7" t="s">
        <v>417</v>
      </c>
      <c r="I127" s="7" t="n">
        <v>24</v>
      </c>
      <c r="J127" s="7" t="n">
        <v>550</v>
      </c>
      <c r="K127" s="7"/>
      <c r="L127" s="8" t="n">
        <f aca="false">IF(J127&lt;&gt;"",J127/1000,IF(AND(K127&lt;&gt;"",I127&lt;&gt;""),K127/I127,""))</f>
        <v>0.55</v>
      </c>
      <c r="M127" s="19" t="s">
        <v>407</v>
      </c>
      <c r="N127" s="7" t="s">
        <v>428</v>
      </c>
      <c r="O127" s="10" t="s">
        <v>419</v>
      </c>
      <c r="P127" s="11" t="s">
        <v>420</v>
      </c>
      <c r="Q127" s="7" t="s">
        <v>421</v>
      </c>
      <c r="R127" s="12" t="s">
        <v>422</v>
      </c>
      <c r="S127" s="12" t="n">
        <v>200</v>
      </c>
      <c r="T127" s="12" t="n">
        <v>200</v>
      </c>
      <c r="U127" s="12" t="n">
        <v>200</v>
      </c>
      <c r="V127" s="12" t="s">
        <v>44</v>
      </c>
      <c r="W127" s="13" t="s">
        <v>423</v>
      </c>
      <c r="X127" s="12" t="s">
        <v>93</v>
      </c>
      <c r="Y127" s="14" t="n">
        <f aca="false">IF(U127="","",U127*0.0022)</f>
        <v>0.44</v>
      </c>
      <c r="Z127" s="14" t="n">
        <f aca="false">IF(U127="","",U127*0.00515)</f>
        <v>1.03</v>
      </c>
      <c r="AA127" s="12" t="s">
        <v>424</v>
      </c>
      <c r="AB127" s="15"/>
      <c r="AC127" s="15"/>
    </row>
    <row r="128" customFormat="false" ht="39" hidden="false" customHeight="true" outlineLevel="0" collapsed="false">
      <c r="A128" s="6" t="n">
        <v>124</v>
      </c>
      <c r="B128" s="7" t="s">
        <v>411</v>
      </c>
      <c r="C128" s="7" t="s">
        <v>440</v>
      </c>
      <c r="D128" s="7" t="s">
        <v>413</v>
      </c>
      <c r="E128" s="7" t="s">
        <v>414</v>
      </c>
      <c r="F128" s="7" t="s">
        <v>437</v>
      </c>
      <c r="G128" s="7" t="s">
        <v>416</v>
      </c>
      <c r="H128" s="7" t="s">
        <v>417</v>
      </c>
      <c r="I128" s="7" t="n">
        <v>24</v>
      </c>
      <c r="J128" s="7" t="n">
        <v>550</v>
      </c>
      <c r="K128" s="7"/>
      <c r="L128" s="8" t="n">
        <f aca="false">IF(J128&lt;&gt;"",J128/1000,IF(AND(K128&lt;&gt;"",I128&lt;&gt;""),K128/I128,""))</f>
        <v>0.55</v>
      </c>
      <c r="M128" s="19" t="s">
        <v>407</v>
      </c>
      <c r="N128" s="7" t="s">
        <v>430</v>
      </c>
      <c r="O128" s="10" t="s">
        <v>419</v>
      </c>
      <c r="P128" s="11" t="s">
        <v>420</v>
      </c>
      <c r="Q128" s="7" t="s">
        <v>421</v>
      </c>
      <c r="R128" s="12" t="s">
        <v>422</v>
      </c>
      <c r="S128" s="12" t="n">
        <v>200</v>
      </c>
      <c r="T128" s="12" t="n">
        <v>200</v>
      </c>
      <c r="U128" s="12" t="n">
        <v>200</v>
      </c>
      <c r="V128" s="12" t="s">
        <v>44</v>
      </c>
      <c r="W128" s="13" t="s">
        <v>423</v>
      </c>
      <c r="X128" s="12" t="s">
        <v>93</v>
      </c>
      <c r="Y128" s="14" t="n">
        <f aca="false">IF(U128="","",U128*0.0022)</f>
        <v>0.44</v>
      </c>
      <c r="Z128" s="14" t="n">
        <f aca="false">IF(U128="","",U128*0.00515)</f>
        <v>1.03</v>
      </c>
      <c r="AA128" s="12" t="s">
        <v>424</v>
      </c>
      <c r="AB128" s="15"/>
      <c r="AC128" s="15"/>
    </row>
    <row r="129" customFormat="false" ht="54" hidden="false" customHeight="true" outlineLevel="0" collapsed="false">
      <c r="A129" s="6" t="n">
        <v>125</v>
      </c>
      <c r="B129" s="7" t="s">
        <v>211</v>
      </c>
      <c r="C129" s="7" t="s">
        <v>441</v>
      </c>
      <c r="D129" s="7" t="s">
        <v>225</v>
      </c>
      <c r="E129" s="7" t="s">
        <v>166</v>
      </c>
      <c r="F129" s="7" t="s">
        <v>214</v>
      </c>
      <c r="G129" s="7" t="s">
        <v>226</v>
      </c>
      <c r="H129" s="7" t="s">
        <v>229</v>
      </c>
      <c r="I129" s="7" t="n">
        <v>24</v>
      </c>
      <c r="J129" s="7" t="n">
        <v>165</v>
      </c>
      <c r="K129" s="7" t="n">
        <v>4</v>
      </c>
      <c r="L129" s="8" t="n">
        <f aca="false">IF(J129&lt;&gt;"",J129/1000,IF(AND(K129&lt;&gt;"",I129&lt;&gt;""),K129/I129,""))</f>
        <v>0.165</v>
      </c>
      <c r="M129" s="17" t="s">
        <v>133</v>
      </c>
      <c r="N129" s="7" t="s">
        <v>227</v>
      </c>
      <c r="O129" s="10" t="s">
        <v>218</v>
      </c>
      <c r="P129" s="11" t="s">
        <v>442</v>
      </c>
      <c r="Q129" s="7" t="s">
        <v>443</v>
      </c>
      <c r="R129" s="12" t="s">
        <v>113</v>
      </c>
      <c r="S129" s="12"/>
      <c r="T129" s="12"/>
      <c r="U129" s="12"/>
      <c r="V129" s="12" t="s">
        <v>114</v>
      </c>
      <c r="W129" s="16" t="s">
        <v>115</v>
      </c>
      <c r="X129" s="12" t="s">
        <v>116</v>
      </c>
      <c r="Y129" s="14" t="str">
        <f aca="false">IF(U129="","",U129*0.0022)</f>
        <v/>
      </c>
      <c r="Z129" s="14" t="str">
        <f aca="false">IF(U129="","",U129*0.00515)</f>
        <v/>
      </c>
      <c r="AA129" s="12" t="s">
        <v>117</v>
      </c>
      <c r="AB129" s="15"/>
      <c r="AC129" s="15"/>
    </row>
    <row r="130" customFormat="false" ht="54" hidden="false" customHeight="true" outlineLevel="0" collapsed="false">
      <c r="A130" s="6" t="n">
        <v>126</v>
      </c>
      <c r="B130" s="7" t="s">
        <v>211</v>
      </c>
      <c r="C130" s="7" t="s">
        <v>444</v>
      </c>
      <c r="D130" s="7" t="s">
        <v>225</v>
      </c>
      <c r="E130" s="7" t="s">
        <v>166</v>
      </c>
      <c r="F130" s="7" t="s">
        <v>214</v>
      </c>
      <c r="G130" s="7" t="s">
        <v>215</v>
      </c>
      <c r="H130" s="7" t="s">
        <v>231</v>
      </c>
      <c r="I130" s="7" t="n">
        <v>24</v>
      </c>
      <c r="J130" s="7" t="n">
        <v>165</v>
      </c>
      <c r="K130" s="7" t="n">
        <v>4</v>
      </c>
      <c r="L130" s="8" t="n">
        <f aca="false">IF(J130&lt;&gt;"",J130/1000,IF(AND(K130&lt;&gt;"",I130&lt;&gt;""),K130/I130,""))</f>
        <v>0.165</v>
      </c>
      <c r="M130" s="17" t="s">
        <v>133</v>
      </c>
      <c r="N130" s="7" t="s">
        <v>227</v>
      </c>
      <c r="O130" s="10" t="s">
        <v>218</v>
      </c>
      <c r="P130" s="11" t="s">
        <v>445</v>
      </c>
      <c r="Q130" s="7" t="s">
        <v>443</v>
      </c>
      <c r="R130" s="12" t="s">
        <v>113</v>
      </c>
      <c r="S130" s="12"/>
      <c r="T130" s="12"/>
      <c r="U130" s="12"/>
      <c r="V130" s="12" t="s">
        <v>114</v>
      </c>
      <c r="W130" s="16" t="s">
        <v>115</v>
      </c>
      <c r="X130" s="12" t="s">
        <v>116</v>
      </c>
      <c r="Y130" s="14" t="str">
        <f aca="false">IF(U130="","",U130*0.0022)</f>
        <v/>
      </c>
      <c r="Z130" s="14" t="str">
        <f aca="false">IF(U130="","",U130*0.00515)</f>
        <v/>
      </c>
      <c r="AA130" s="12" t="s">
        <v>117</v>
      </c>
      <c r="AB130" s="15"/>
      <c r="AC130" s="15"/>
    </row>
    <row r="131" customFormat="false" ht="54" hidden="false" customHeight="true" outlineLevel="0" collapsed="false">
      <c r="A131" s="6" t="n">
        <v>127</v>
      </c>
      <c r="B131" s="7" t="s">
        <v>446</v>
      </c>
      <c r="C131" s="7" t="s">
        <v>447</v>
      </c>
      <c r="D131" s="7" t="s">
        <v>448</v>
      </c>
      <c r="E131" s="7" t="s">
        <v>414</v>
      </c>
      <c r="F131" s="7" t="s">
        <v>449</v>
      </c>
      <c r="G131" s="7" t="s">
        <v>450</v>
      </c>
      <c r="H131" s="7" t="s">
        <v>451</v>
      </c>
      <c r="I131" s="7" t="n">
        <v>24</v>
      </c>
      <c r="J131" s="7" t="n">
        <v>550</v>
      </c>
      <c r="K131" s="7"/>
      <c r="L131" s="8" t="n">
        <f aca="false">IF(J131&lt;&gt;"",J131/1000,IF(AND(K131&lt;&gt;"",I131&lt;&gt;""),K131/I131,""))</f>
        <v>0.55</v>
      </c>
      <c r="M131" s="17" t="s">
        <v>407</v>
      </c>
      <c r="N131" s="7" t="s">
        <v>452</v>
      </c>
      <c r="O131" s="10" t="s">
        <v>453</v>
      </c>
      <c r="P131" s="20" t="s">
        <v>454</v>
      </c>
      <c r="Q131" s="7" t="s">
        <v>455</v>
      </c>
      <c r="R131" s="12" t="s">
        <v>456</v>
      </c>
      <c r="S131" s="12" t="n">
        <v>70</v>
      </c>
      <c r="T131" s="12"/>
      <c r="U131" s="12" t="n">
        <v>100</v>
      </c>
      <c r="V131" s="12" t="s">
        <v>457</v>
      </c>
      <c r="W131" s="21" t="s">
        <v>458</v>
      </c>
      <c r="X131" s="12" t="s">
        <v>459</v>
      </c>
      <c r="Y131" s="14" t="n">
        <f aca="false">IF(U131="","",U131*0.0022)</f>
        <v>0.22</v>
      </c>
      <c r="Z131" s="14" t="n">
        <f aca="false">IF(U131="","",U131*0.00515)</f>
        <v>0.515</v>
      </c>
      <c r="AA131" s="12" t="s">
        <v>460</v>
      </c>
      <c r="AB131" s="15"/>
      <c r="AC131" s="15"/>
    </row>
    <row r="132" customFormat="false" ht="54" hidden="false" customHeight="true" outlineLevel="0" collapsed="false">
      <c r="A132" s="6" t="n">
        <v>128</v>
      </c>
      <c r="B132" s="7" t="s">
        <v>446</v>
      </c>
      <c r="C132" s="7" t="s">
        <v>461</v>
      </c>
      <c r="D132" s="7" t="s">
        <v>462</v>
      </c>
      <c r="E132" s="7" t="s">
        <v>414</v>
      </c>
      <c r="F132" s="7" t="s">
        <v>463</v>
      </c>
      <c r="G132" s="7" t="s">
        <v>450</v>
      </c>
      <c r="H132" s="7" t="s">
        <v>464</v>
      </c>
      <c r="I132" s="7" t="n">
        <v>24</v>
      </c>
      <c r="J132" s="7" t="n">
        <v>550</v>
      </c>
      <c r="K132" s="7"/>
      <c r="L132" s="8" t="n">
        <f aca="false">IF(J132&lt;&gt;"",J132/1000,IF(AND(K132&lt;&gt;"",I132&lt;&gt;""),K132/I132,""))</f>
        <v>0.55</v>
      </c>
      <c r="M132" s="17" t="s">
        <v>407</v>
      </c>
      <c r="N132" s="7" t="s">
        <v>452</v>
      </c>
      <c r="O132" s="10" t="s">
        <v>453</v>
      </c>
      <c r="P132" s="20" t="s">
        <v>465</v>
      </c>
      <c r="Q132" s="7" t="s">
        <v>455</v>
      </c>
      <c r="R132" s="12" t="s">
        <v>456</v>
      </c>
      <c r="S132" s="12" t="n">
        <v>70</v>
      </c>
      <c r="T132" s="12"/>
      <c r="U132" s="12" t="n">
        <v>100</v>
      </c>
      <c r="V132" s="12" t="s">
        <v>457</v>
      </c>
      <c r="W132" s="21" t="s">
        <v>458</v>
      </c>
      <c r="X132" s="12" t="s">
        <v>459</v>
      </c>
      <c r="Y132" s="14" t="n">
        <f aca="false">IF(U132="","",U132*0.0022)</f>
        <v>0.22</v>
      </c>
      <c r="Z132" s="14" t="n">
        <f aca="false">IF(U132="","",U132*0.00515)</f>
        <v>0.515</v>
      </c>
      <c r="AA132" s="12" t="s">
        <v>460</v>
      </c>
      <c r="AB132" s="15"/>
      <c r="AC132" s="15"/>
    </row>
    <row r="133" customFormat="false" ht="54" hidden="false" customHeight="true" outlineLevel="0" collapsed="false">
      <c r="A133" s="6" t="n">
        <v>129</v>
      </c>
      <c r="B133" s="7" t="s">
        <v>446</v>
      </c>
      <c r="C133" s="7" t="s">
        <v>466</v>
      </c>
      <c r="D133" s="7" t="s">
        <v>467</v>
      </c>
      <c r="E133" s="7" t="s">
        <v>414</v>
      </c>
      <c r="F133" s="7" t="s">
        <v>449</v>
      </c>
      <c r="G133" s="7" t="s">
        <v>468</v>
      </c>
      <c r="H133" s="7" t="s">
        <v>469</v>
      </c>
      <c r="I133" s="7" t="n">
        <v>24</v>
      </c>
      <c r="J133" s="7" t="n">
        <v>550</v>
      </c>
      <c r="K133" s="7"/>
      <c r="L133" s="8" t="n">
        <f aca="false">IF(J133&lt;&gt;"",J133/1000,IF(AND(K133&lt;&gt;"",I133&lt;&gt;""),K133/I133,""))</f>
        <v>0.55</v>
      </c>
      <c r="M133" s="17" t="s">
        <v>407</v>
      </c>
      <c r="N133" s="7" t="s">
        <v>452</v>
      </c>
      <c r="O133" s="10" t="s">
        <v>453</v>
      </c>
      <c r="P133" s="20" t="s">
        <v>470</v>
      </c>
      <c r="Q133" s="7" t="s">
        <v>455</v>
      </c>
      <c r="R133" s="12" t="s">
        <v>456</v>
      </c>
      <c r="S133" s="12" t="n">
        <v>70</v>
      </c>
      <c r="T133" s="12"/>
      <c r="U133" s="12" t="n">
        <v>100</v>
      </c>
      <c r="V133" s="12" t="s">
        <v>457</v>
      </c>
      <c r="W133" s="21" t="s">
        <v>458</v>
      </c>
      <c r="X133" s="12" t="s">
        <v>459</v>
      </c>
      <c r="Y133" s="14" t="n">
        <f aca="false">IF(U133="","",U133*0.0022)</f>
        <v>0.22</v>
      </c>
      <c r="Z133" s="14" t="n">
        <f aca="false">IF(U133="","",U133*0.00515)</f>
        <v>0.515</v>
      </c>
      <c r="AA133" s="12" t="s">
        <v>460</v>
      </c>
      <c r="AB133" s="15"/>
      <c r="AC133" s="15"/>
    </row>
    <row r="134" customFormat="false" ht="54" hidden="false" customHeight="true" outlineLevel="0" collapsed="false">
      <c r="A134" s="6" t="n">
        <v>130</v>
      </c>
      <c r="B134" s="7" t="s">
        <v>446</v>
      </c>
      <c r="C134" s="7" t="s">
        <v>471</v>
      </c>
      <c r="D134" s="7" t="s">
        <v>472</v>
      </c>
      <c r="E134" s="7" t="s">
        <v>414</v>
      </c>
      <c r="F134" s="7" t="s">
        <v>473</v>
      </c>
      <c r="G134" s="7" t="s">
        <v>474</v>
      </c>
      <c r="H134" s="7" t="s">
        <v>475</v>
      </c>
      <c r="I134" s="7" t="n">
        <v>24</v>
      </c>
      <c r="J134" s="7" t="n">
        <v>350</v>
      </c>
      <c r="K134" s="7"/>
      <c r="L134" s="8" t="n">
        <f aca="false">IF(J134&lt;&gt;"",J134/1000,IF(AND(K134&lt;&gt;"",I134&lt;&gt;""),K134/I134,""))</f>
        <v>0.35</v>
      </c>
      <c r="M134" s="17" t="s">
        <v>38</v>
      </c>
      <c r="N134" s="7" t="s">
        <v>476</v>
      </c>
      <c r="O134" s="10" t="s">
        <v>477</v>
      </c>
      <c r="P134" s="20" t="s">
        <v>478</v>
      </c>
      <c r="Q134" s="7" t="s">
        <v>479</v>
      </c>
      <c r="R134" s="12" t="s">
        <v>113</v>
      </c>
      <c r="S134" s="12"/>
      <c r="T134" s="12"/>
      <c r="U134" s="12"/>
      <c r="V134" s="12" t="s">
        <v>114</v>
      </c>
      <c r="W134" s="16" t="s">
        <v>115</v>
      </c>
      <c r="X134" s="12" t="s">
        <v>116</v>
      </c>
      <c r="Y134" s="14" t="str">
        <f aca="false">IF(U134="","",U134*0.0022)</f>
        <v/>
      </c>
      <c r="Z134" s="14" t="str">
        <f aca="false">IF(U134="","",U134*0.00515)</f>
        <v/>
      </c>
      <c r="AA134" s="12" t="s">
        <v>117</v>
      </c>
      <c r="AB134" s="15"/>
      <c r="AC134" s="15"/>
    </row>
    <row r="135" customFormat="false" ht="54" hidden="false" customHeight="true" outlineLevel="0" collapsed="false">
      <c r="A135" s="6" t="n">
        <v>131</v>
      </c>
      <c r="B135" s="7" t="s">
        <v>446</v>
      </c>
      <c r="C135" s="7" t="s">
        <v>480</v>
      </c>
      <c r="D135" s="7" t="s">
        <v>481</v>
      </c>
      <c r="E135" s="7" t="s">
        <v>414</v>
      </c>
      <c r="F135" s="7" t="s">
        <v>482</v>
      </c>
      <c r="G135" s="7" t="s">
        <v>483</v>
      </c>
      <c r="H135" s="7" t="s">
        <v>484</v>
      </c>
      <c r="I135" s="7" t="n">
        <v>24</v>
      </c>
      <c r="J135" s="7" t="n">
        <v>600</v>
      </c>
      <c r="K135" s="7"/>
      <c r="L135" s="8" t="n">
        <f aca="false">IF(J135&lt;&gt;"",J135/1000,IF(AND(K135&lt;&gt;"",I135&lt;&gt;""),K135/I135,""))</f>
        <v>0.6</v>
      </c>
      <c r="M135" s="17" t="s">
        <v>407</v>
      </c>
      <c r="N135" s="7" t="s">
        <v>485</v>
      </c>
      <c r="O135" s="10" t="s">
        <v>486</v>
      </c>
      <c r="P135" s="20" t="s">
        <v>487</v>
      </c>
      <c r="Q135" s="7" t="s">
        <v>488</v>
      </c>
      <c r="R135" s="12" t="s">
        <v>489</v>
      </c>
      <c r="S135" s="12" t="n">
        <v>200</v>
      </c>
      <c r="T135" s="12" t="n">
        <v>200</v>
      </c>
      <c r="U135" s="12" t="n">
        <v>200</v>
      </c>
      <c r="V135" s="12" t="s">
        <v>44</v>
      </c>
      <c r="W135" s="13" t="s">
        <v>423</v>
      </c>
      <c r="X135" s="12" t="s">
        <v>93</v>
      </c>
      <c r="Y135" s="14" t="n">
        <f aca="false">IF(U135="","",U135*0.0022)</f>
        <v>0.44</v>
      </c>
      <c r="Z135" s="14" t="n">
        <f aca="false">IF(U135="","",U135*0.00515)</f>
        <v>1.03</v>
      </c>
      <c r="AA135" s="12" t="s">
        <v>490</v>
      </c>
      <c r="AB135" s="15"/>
      <c r="AC135" s="15"/>
    </row>
    <row r="136" customFormat="false" ht="54" hidden="false" customHeight="true" outlineLevel="0" collapsed="false">
      <c r="A136" s="6" t="n">
        <v>132</v>
      </c>
      <c r="B136" s="7" t="s">
        <v>446</v>
      </c>
      <c r="C136" s="7" t="s">
        <v>491</v>
      </c>
      <c r="D136" s="7" t="s">
        <v>492</v>
      </c>
      <c r="E136" s="7" t="s">
        <v>414</v>
      </c>
      <c r="F136" s="7" t="s">
        <v>493</v>
      </c>
      <c r="G136" s="7" t="s">
        <v>468</v>
      </c>
      <c r="H136" s="7" t="s">
        <v>475</v>
      </c>
      <c r="I136" s="7" t="n">
        <v>24</v>
      </c>
      <c r="J136" s="7" t="n">
        <v>550</v>
      </c>
      <c r="K136" s="7"/>
      <c r="L136" s="8" t="n">
        <f aca="false">IF(J136&lt;&gt;"",J136/1000,IF(AND(K136&lt;&gt;"",I136&lt;&gt;""),K136/I136,""))</f>
        <v>0.55</v>
      </c>
      <c r="M136" s="17" t="s">
        <v>407</v>
      </c>
      <c r="N136" s="7" t="s">
        <v>494</v>
      </c>
      <c r="O136" s="10" t="s">
        <v>495</v>
      </c>
      <c r="P136" s="20" t="s">
        <v>496</v>
      </c>
      <c r="Q136" s="7" t="s">
        <v>479</v>
      </c>
      <c r="R136" s="12" t="s">
        <v>113</v>
      </c>
      <c r="S136" s="12"/>
      <c r="T136" s="12"/>
      <c r="U136" s="12"/>
      <c r="V136" s="12" t="s">
        <v>114</v>
      </c>
      <c r="W136" s="16" t="s">
        <v>115</v>
      </c>
      <c r="X136" s="12" t="s">
        <v>116</v>
      </c>
      <c r="Y136" s="14" t="str">
        <f aca="false">IF(U136="","",U136*0.0022)</f>
        <v/>
      </c>
      <c r="Z136" s="14" t="str">
        <f aca="false">IF(U136="","",U136*0.00515)</f>
        <v/>
      </c>
      <c r="AA136" s="12" t="s">
        <v>117</v>
      </c>
      <c r="AB136" s="15"/>
      <c r="AC136" s="15"/>
    </row>
    <row r="137" customFormat="false" ht="54" hidden="false" customHeight="true" outlineLevel="0" collapsed="false">
      <c r="A137" s="6" t="n">
        <v>133</v>
      </c>
      <c r="B137" s="7" t="s">
        <v>446</v>
      </c>
      <c r="C137" s="7" t="s">
        <v>497</v>
      </c>
      <c r="D137" s="7" t="s">
        <v>498</v>
      </c>
      <c r="E137" s="7" t="s">
        <v>414</v>
      </c>
      <c r="F137" s="7" t="s">
        <v>499</v>
      </c>
      <c r="G137" s="7" t="s">
        <v>500</v>
      </c>
      <c r="H137" s="7" t="s">
        <v>475</v>
      </c>
      <c r="I137" s="7" t="n">
        <v>24</v>
      </c>
      <c r="J137" s="7" t="n">
        <v>550</v>
      </c>
      <c r="K137" s="7"/>
      <c r="L137" s="8" t="n">
        <f aca="false">IF(J137&lt;&gt;"",J137/1000,IF(AND(K137&lt;&gt;"",I137&lt;&gt;""),K137/I137,""))</f>
        <v>0.55</v>
      </c>
      <c r="M137" s="17" t="s">
        <v>407</v>
      </c>
      <c r="N137" s="7" t="s">
        <v>494</v>
      </c>
      <c r="O137" s="10" t="s">
        <v>495</v>
      </c>
      <c r="P137" s="20" t="s">
        <v>501</v>
      </c>
      <c r="Q137" s="7" t="s">
        <v>479</v>
      </c>
      <c r="R137" s="12" t="s">
        <v>113</v>
      </c>
      <c r="S137" s="12"/>
      <c r="T137" s="12"/>
      <c r="U137" s="12"/>
      <c r="V137" s="12" t="s">
        <v>114</v>
      </c>
      <c r="W137" s="16" t="s">
        <v>115</v>
      </c>
      <c r="X137" s="12" t="s">
        <v>116</v>
      </c>
      <c r="Y137" s="14" t="str">
        <f aca="false">IF(U137="","",U137*0.0022)</f>
        <v/>
      </c>
      <c r="Z137" s="14" t="str">
        <f aca="false">IF(U137="","",U137*0.00515)</f>
        <v/>
      </c>
      <c r="AA137" s="12" t="s">
        <v>117</v>
      </c>
      <c r="AB137" s="15"/>
      <c r="AC137" s="15"/>
    </row>
    <row r="138" customFormat="false" ht="54" hidden="false" customHeight="true" outlineLevel="0" collapsed="false">
      <c r="A138" s="6" t="n">
        <v>134</v>
      </c>
      <c r="B138" s="7" t="s">
        <v>446</v>
      </c>
      <c r="C138" s="7" t="s">
        <v>502</v>
      </c>
      <c r="D138" s="7" t="s">
        <v>503</v>
      </c>
      <c r="E138" s="7" t="s">
        <v>414</v>
      </c>
      <c r="F138" s="7" t="s">
        <v>504</v>
      </c>
      <c r="G138" s="7" t="s">
        <v>468</v>
      </c>
      <c r="H138" s="7" t="s">
        <v>475</v>
      </c>
      <c r="I138" s="7" t="n">
        <v>24</v>
      </c>
      <c r="J138" s="7" t="n">
        <v>550</v>
      </c>
      <c r="K138" s="7"/>
      <c r="L138" s="8" t="n">
        <f aca="false">IF(J138&lt;&gt;"",J138/1000,IF(AND(K138&lt;&gt;"",I138&lt;&gt;""),K138/I138,""))</f>
        <v>0.55</v>
      </c>
      <c r="M138" s="17" t="s">
        <v>407</v>
      </c>
      <c r="N138" s="7" t="s">
        <v>494</v>
      </c>
      <c r="O138" s="10" t="s">
        <v>495</v>
      </c>
      <c r="P138" s="20" t="s">
        <v>505</v>
      </c>
      <c r="Q138" s="7" t="s">
        <v>479</v>
      </c>
      <c r="R138" s="12" t="s">
        <v>113</v>
      </c>
      <c r="S138" s="12"/>
      <c r="T138" s="12"/>
      <c r="U138" s="12"/>
      <c r="V138" s="12" t="s">
        <v>114</v>
      </c>
      <c r="W138" s="16" t="s">
        <v>115</v>
      </c>
      <c r="X138" s="12" t="s">
        <v>116</v>
      </c>
      <c r="Y138" s="14" t="str">
        <f aca="false">IF(U138="","",U138*0.0022)</f>
        <v/>
      </c>
      <c r="Z138" s="14" t="str">
        <f aca="false">IF(U138="","",U138*0.00515)</f>
        <v/>
      </c>
      <c r="AA138" s="12" t="s">
        <v>117</v>
      </c>
      <c r="AB138" s="15"/>
      <c r="AC138" s="15"/>
    </row>
    <row r="139" customFormat="false" ht="54" hidden="false" customHeight="true" outlineLevel="0" collapsed="false">
      <c r="A139" s="6" t="n">
        <v>135</v>
      </c>
      <c r="B139" s="7" t="s">
        <v>446</v>
      </c>
      <c r="C139" s="7" t="s">
        <v>506</v>
      </c>
      <c r="D139" s="7" t="s">
        <v>507</v>
      </c>
      <c r="E139" s="7" t="s">
        <v>414</v>
      </c>
      <c r="F139" s="7" t="s">
        <v>493</v>
      </c>
      <c r="G139" s="7" t="s">
        <v>450</v>
      </c>
      <c r="H139" s="7" t="s">
        <v>475</v>
      </c>
      <c r="I139" s="7" t="n">
        <v>24</v>
      </c>
      <c r="J139" s="7" t="n">
        <v>600</v>
      </c>
      <c r="K139" s="7"/>
      <c r="L139" s="8" t="n">
        <f aca="false">IF(J139&lt;&gt;"",J139/1000,IF(AND(K139&lt;&gt;"",I139&lt;&gt;""),K139/I139,""))</f>
        <v>0.6</v>
      </c>
      <c r="M139" s="17" t="s">
        <v>407</v>
      </c>
      <c r="N139" s="7" t="s">
        <v>508</v>
      </c>
      <c r="O139" s="10" t="s">
        <v>486</v>
      </c>
      <c r="P139" s="20" t="s">
        <v>509</v>
      </c>
      <c r="Q139" s="7" t="s">
        <v>479</v>
      </c>
      <c r="R139" s="12" t="s">
        <v>113</v>
      </c>
      <c r="S139" s="12"/>
      <c r="T139" s="12"/>
      <c r="U139" s="12"/>
      <c r="V139" s="12" t="s">
        <v>114</v>
      </c>
      <c r="W139" s="16" t="s">
        <v>115</v>
      </c>
      <c r="X139" s="12" t="s">
        <v>116</v>
      </c>
      <c r="Y139" s="14" t="str">
        <f aca="false">IF(U139="","",U139*0.0022)</f>
        <v/>
      </c>
      <c r="Z139" s="14" t="str">
        <f aca="false">IF(U139="","",U139*0.00515)</f>
        <v/>
      </c>
      <c r="AA139" s="12" t="s">
        <v>117</v>
      </c>
      <c r="AB139" s="15"/>
      <c r="AC139" s="15"/>
    </row>
    <row r="140" customFormat="false" ht="54" hidden="false" customHeight="true" outlineLevel="0" collapsed="false">
      <c r="A140" s="6" t="n">
        <v>136</v>
      </c>
      <c r="B140" s="7" t="s">
        <v>510</v>
      </c>
      <c r="C140" s="7" t="s">
        <v>511</v>
      </c>
      <c r="D140" s="7" t="s">
        <v>512</v>
      </c>
      <c r="E140" s="7" t="s">
        <v>513</v>
      </c>
      <c r="F140" s="7" t="s">
        <v>514</v>
      </c>
      <c r="G140" s="7" t="s">
        <v>515</v>
      </c>
      <c r="H140" s="7" t="s">
        <v>516</v>
      </c>
      <c r="I140" s="7" t="n">
        <v>24</v>
      </c>
      <c r="J140" s="7"/>
      <c r="K140" s="7" t="n">
        <v>8</v>
      </c>
      <c r="L140" s="8" t="n">
        <f aca="false">IF(J140&lt;&gt;"",J140/1000,IF(AND(K140&lt;&gt;"",I140&lt;&gt;""),K140/I140,""))</f>
        <v>0.333333333333333</v>
      </c>
      <c r="M140" s="17" t="s">
        <v>133</v>
      </c>
      <c r="N140" s="7" t="s">
        <v>517</v>
      </c>
      <c r="O140" s="10" t="s">
        <v>518</v>
      </c>
      <c r="P140" s="22" t="s">
        <v>519</v>
      </c>
      <c r="Q140" s="7" t="s">
        <v>520</v>
      </c>
      <c r="R140" s="12" t="s">
        <v>113</v>
      </c>
      <c r="S140" s="12"/>
      <c r="T140" s="12"/>
      <c r="U140" s="12"/>
      <c r="V140" s="12" t="s">
        <v>114</v>
      </c>
      <c r="W140" s="16" t="s">
        <v>115</v>
      </c>
      <c r="X140" s="12" t="s">
        <v>116</v>
      </c>
      <c r="Y140" s="14" t="str">
        <f aca="false">IF(U140="","",U140*0.0022)</f>
        <v/>
      </c>
      <c r="Z140" s="14" t="str">
        <f aca="false">IF(U140="","",U140*0.00515)</f>
        <v/>
      </c>
      <c r="AA140" s="12" t="s">
        <v>117</v>
      </c>
      <c r="AB140" s="15"/>
      <c r="AC140" s="15"/>
    </row>
    <row r="141" customFormat="false" ht="54" hidden="false" customHeight="true" outlineLevel="0" collapsed="false">
      <c r="A141" s="6" t="n">
        <v>137</v>
      </c>
      <c r="B141" s="7" t="s">
        <v>510</v>
      </c>
      <c r="C141" s="7" t="s">
        <v>521</v>
      </c>
      <c r="D141" s="7" t="s">
        <v>512</v>
      </c>
      <c r="E141" s="7" t="s">
        <v>513</v>
      </c>
      <c r="F141" s="7" t="s">
        <v>514</v>
      </c>
      <c r="G141" s="7" t="s">
        <v>515</v>
      </c>
      <c r="H141" s="7" t="s">
        <v>516</v>
      </c>
      <c r="I141" s="7" t="n">
        <v>24</v>
      </c>
      <c r="J141" s="7"/>
      <c r="K141" s="7" t="n">
        <v>12</v>
      </c>
      <c r="L141" s="8" t="n">
        <f aca="false">IF(J141&lt;&gt;"",J141/1000,IF(AND(K141&lt;&gt;"",I141&lt;&gt;""),K141/I141,""))</f>
        <v>0.5</v>
      </c>
      <c r="M141" s="17" t="s">
        <v>133</v>
      </c>
      <c r="N141" s="7" t="s">
        <v>517</v>
      </c>
      <c r="O141" s="10" t="s">
        <v>518</v>
      </c>
      <c r="P141" s="22" t="s">
        <v>519</v>
      </c>
      <c r="Q141" s="7" t="s">
        <v>520</v>
      </c>
      <c r="R141" s="12" t="s">
        <v>113</v>
      </c>
      <c r="S141" s="12"/>
      <c r="T141" s="12"/>
      <c r="U141" s="12"/>
      <c r="V141" s="12" t="s">
        <v>114</v>
      </c>
      <c r="W141" s="16" t="s">
        <v>115</v>
      </c>
      <c r="X141" s="12" t="s">
        <v>116</v>
      </c>
      <c r="Y141" s="14" t="str">
        <f aca="false">IF(U141="","",U141*0.0022)</f>
        <v/>
      </c>
      <c r="Z141" s="14" t="str">
        <f aca="false">IF(U141="","",U141*0.00515)</f>
        <v/>
      </c>
      <c r="AA141" s="12" t="s">
        <v>117</v>
      </c>
      <c r="AB141" s="15"/>
      <c r="AC141" s="15"/>
    </row>
    <row r="142" customFormat="false" ht="54" hidden="false" customHeight="true" outlineLevel="0" collapsed="false">
      <c r="A142" s="6" t="n">
        <v>138</v>
      </c>
      <c r="B142" s="7" t="s">
        <v>510</v>
      </c>
      <c r="C142" s="7" t="s">
        <v>522</v>
      </c>
      <c r="D142" s="7" t="s">
        <v>512</v>
      </c>
      <c r="E142" s="7" t="s">
        <v>513</v>
      </c>
      <c r="F142" s="7" t="s">
        <v>514</v>
      </c>
      <c r="G142" s="7" t="s">
        <v>515</v>
      </c>
      <c r="H142" s="7" t="s">
        <v>203</v>
      </c>
      <c r="I142" s="7" t="n">
        <v>24</v>
      </c>
      <c r="J142" s="7"/>
      <c r="K142" s="7" t="n">
        <v>8</v>
      </c>
      <c r="L142" s="8" t="n">
        <f aca="false">IF(J142&lt;&gt;"",J142/1000,IF(AND(K142&lt;&gt;"",I142&lt;&gt;""),K142/I142,""))</f>
        <v>0.333333333333333</v>
      </c>
      <c r="M142" s="17" t="s">
        <v>133</v>
      </c>
      <c r="N142" s="7" t="s">
        <v>517</v>
      </c>
      <c r="O142" s="10" t="s">
        <v>518</v>
      </c>
      <c r="P142" s="22" t="s">
        <v>519</v>
      </c>
      <c r="Q142" s="7" t="s">
        <v>520</v>
      </c>
      <c r="R142" s="12" t="s">
        <v>113</v>
      </c>
      <c r="S142" s="12"/>
      <c r="T142" s="12"/>
      <c r="U142" s="12"/>
      <c r="V142" s="12" t="s">
        <v>114</v>
      </c>
      <c r="W142" s="16" t="s">
        <v>115</v>
      </c>
      <c r="X142" s="12" t="s">
        <v>116</v>
      </c>
      <c r="Y142" s="14" t="str">
        <f aca="false">IF(U142="","",U142*0.0022)</f>
        <v/>
      </c>
      <c r="Z142" s="14" t="str">
        <f aca="false">IF(U142="","",U142*0.00515)</f>
        <v/>
      </c>
      <c r="AA142" s="12" t="s">
        <v>117</v>
      </c>
      <c r="AB142" s="15"/>
      <c r="AC142" s="15"/>
    </row>
    <row r="143" customFormat="false" ht="54" hidden="false" customHeight="true" outlineLevel="0" collapsed="false">
      <c r="A143" s="6" t="n">
        <v>139</v>
      </c>
      <c r="B143" s="7" t="s">
        <v>510</v>
      </c>
      <c r="C143" s="7" t="s">
        <v>523</v>
      </c>
      <c r="D143" s="7" t="s">
        <v>512</v>
      </c>
      <c r="E143" s="7" t="s">
        <v>513</v>
      </c>
      <c r="F143" s="7" t="s">
        <v>514</v>
      </c>
      <c r="G143" s="7" t="s">
        <v>515</v>
      </c>
      <c r="H143" s="7" t="s">
        <v>203</v>
      </c>
      <c r="I143" s="7" t="n">
        <v>24</v>
      </c>
      <c r="J143" s="7"/>
      <c r="K143" s="7" t="n">
        <v>12</v>
      </c>
      <c r="L143" s="8" t="n">
        <f aca="false">IF(J143&lt;&gt;"",J143/1000,IF(AND(K143&lt;&gt;"",I143&lt;&gt;""),K143/I143,""))</f>
        <v>0.5</v>
      </c>
      <c r="M143" s="17" t="s">
        <v>133</v>
      </c>
      <c r="N143" s="7" t="s">
        <v>517</v>
      </c>
      <c r="O143" s="10" t="s">
        <v>518</v>
      </c>
      <c r="P143" s="22" t="s">
        <v>519</v>
      </c>
      <c r="Q143" s="7" t="s">
        <v>520</v>
      </c>
      <c r="R143" s="12" t="s">
        <v>113</v>
      </c>
      <c r="S143" s="12"/>
      <c r="T143" s="12"/>
      <c r="U143" s="12"/>
      <c r="V143" s="12" t="s">
        <v>114</v>
      </c>
      <c r="W143" s="16" t="s">
        <v>115</v>
      </c>
      <c r="X143" s="12" t="s">
        <v>116</v>
      </c>
      <c r="Y143" s="14" t="str">
        <f aca="false">IF(U143="","",U143*0.0022)</f>
        <v/>
      </c>
      <c r="Z143" s="14" t="str">
        <f aca="false">IF(U143="","",U143*0.00515)</f>
        <v/>
      </c>
      <c r="AA143" s="12" t="s">
        <v>117</v>
      </c>
      <c r="AB143" s="15"/>
      <c r="AC143" s="15"/>
    </row>
    <row r="144" customFormat="false" ht="54" hidden="false" customHeight="true" outlineLevel="0" collapsed="false">
      <c r="A144" s="6" t="n">
        <v>140</v>
      </c>
      <c r="B144" s="7" t="s">
        <v>510</v>
      </c>
      <c r="C144" s="7" t="s">
        <v>524</v>
      </c>
      <c r="D144" s="7" t="s">
        <v>512</v>
      </c>
      <c r="E144" s="7" t="s">
        <v>513</v>
      </c>
      <c r="F144" s="7" t="s">
        <v>514</v>
      </c>
      <c r="G144" s="7" t="s">
        <v>515</v>
      </c>
      <c r="H144" s="7" t="s">
        <v>299</v>
      </c>
      <c r="I144" s="7" t="n">
        <v>24</v>
      </c>
      <c r="J144" s="7"/>
      <c r="K144" s="7" t="n">
        <v>8</v>
      </c>
      <c r="L144" s="8" t="n">
        <f aca="false">IF(J144&lt;&gt;"",J144/1000,IF(AND(K144&lt;&gt;"",I144&lt;&gt;""),K144/I144,""))</f>
        <v>0.333333333333333</v>
      </c>
      <c r="M144" s="17" t="s">
        <v>133</v>
      </c>
      <c r="N144" s="7" t="s">
        <v>517</v>
      </c>
      <c r="O144" s="10" t="s">
        <v>518</v>
      </c>
      <c r="P144" s="22" t="s">
        <v>519</v>
      </c>
      <c r="Q144" s="7" t="s">
        <v>520</v>
      </c>
      <c r="R144" s="12" t="s">
        <v>113</v>
      </c>
      <c r="S144" s="12"/>
      <c r="T144" s="12"/>
      <c r="U144" s="12"/>
      <c r="V144" s="12" t="s">
        <v>114</v>
      </c>
      <c r="W144" s="16" t="s">
        <v>115</v>
      </c>
      <c r="X144" s="12" t="s">
        <v>116</v>
      </c>
      <c r="Y144" s="14" t="str">
        <f aca="false">IF(U144="","",U144*0.0022)</f>
        <v/>
      </c>
      <c r="Z144" s="14" t="str">
        <f aca="false">IF(U144="","",U144*0.00515)</f>
        <v/>
      </c>
      <c r="AA144" s="12" t="s">
        <v>117</v>
      </c>
      <c r="AB144" s="15"/>
      <c r="AC144" s="15"/>
    </row>
    <row r="145" customFormat="false" ht="54" hidden="false" customHeight="true" outlineLevel="0" collapsed="false">
      <c r="A145" s="6" t="n">
        <v>141</v>
      </c>
      <c r="B145" s="7" t="s">
        <v>510</v>
      </c>
      <c r="C145" s="7" t="s">
        <v>525</v>
      </c>
      <c r="D145" s="7" t="s">
        <v>512</v>
      </c>
      <c r="E145" s="7" t="s">
        <v>513</v>
      </c>
      <c r="F145" s="7" t="s">
        <v>514</v>
      </c>
      <c r="G145" s="7" t="s">
        <v>515</v>
      </c>
      <c r="H145" s="7" t="s">
        <v>299</v>
      </c>
      <c r="I145" s="7" t="n">
        <v>24</v>
      </c>
      <c r="J145" s="7"/>
      <c r="K145" s="7" t="n">
        <v>12</v>
      </c>
      <c r="L145" s="8" t="n">
        <f aca="false">IF(J145&lt;&gt;"",J145/1000,IF(AND(K145&lt;&gt;"",I145&lt;&gt;""),K145/I145,""))</f>
        <v>0.5</v>
      </c>
      <c r="M145" s="17" t="s">
        <v>133</v>
      </c>
      <c r="N145" s="7" t="s">
        <v>517</v>
      </c>
      <c r="O145" s="10" t="s">
        <v>518</v>
      </c>
      <c r="P145" s="22" t="s">
        <v>519</v>
      </c>
      <c r="Q145" s="7" t="s">
        <v>520</v>
      </c>
      <c r="R145" s="12" t="s">
        <v>113</v>
      </c>
      <c r="S145" s="12"/>
      <c r="T145" s="12"/>
      <c r="U145" s="12"/>
      <c r="V145" s="12" t="s">
        <v>114</v>
      </c>
      <c r="W145" s="16" t="s">
        <v>115</v>
      </c>
      <c r="X145" s="12" t="s">
        <v>116</v>
      </c>
      <c r="Y145" s="14" t="str">
        <f aca="false">IF(U145="","",U145*0.0022)</f>
        <v/>
      </c>
      <c r="Z145" s="14" t="str">
        <f aca="false">IF(U145="","",U145*0.00515)</f>
        <v/>
      </c>
      <c r="AA145" s="12" t="s">
        <v>117</v>
      </c>
      <c r="AB145" s="15"/>
      <c r="AC145" s="15"/>
    </row>
    <row r="146" customFormat="false" ht="54" hidden="false" customHeight="true" outlineLevel="0" collapsed="false">
      <c r="A146" s="6" t="n">
        <v>142</v>
      </c>
      <c r="B146" s="7" t="s">
        <v>510</v>
      </c>
      <c r="C146" s="7" t="s">
        <v>526</v>
      </c>
      <c r="D146" s="7" t="s">
        <v>512</v>
      </c>
      <c r="E146" s="7" t="s">
        <v>513</v>
      </c>
      <c r="F146" s="7" t="s">
        <v>514</v>
      </c>
      <c r="G146" s="7" t="s">
        <v>515</v>
      </c>
      <c r="H146" s="7" t="s">
        <v>404</v>
      </c>
      <c r="I146" s="7" t="n">
        <v>24</v>
      </c>
      <c r="J146" s="7"/>
      <c r="K146" s="7" t="n">
        <v>8</v>
      </c>
      <c r="L146" s="8" t="n">
        <f aca="false">IF(J146&lt;&gt;"",J146/1000,IF(AND(K146&lt;&gt;"",I146&lt;&gt;""),K146/I146,""))</f>
        <v>0.333333333333333</v>
      </c>
      <c r="M146" s="17" t="s">
        <v>133</v>
      </c>
      <c r="N146" s="7" t="s">
        <v>517</v>
      </c>
      <c r="O146" s="10" t="s">
        <v>518</v>
      </c>
      <c r="P146" s="22" t="s">
        <v>519</v>
      </c>
      <c r="Q146" s="7" t="s">
        <v>520</v>
      </c>
      <c r="R146" s="12" t="s">
        <v>113</v>
      </c>
      <c r="S146" s="12"/>
      <c r="T146" s="12"/>
      <c r="U146" s="12"/>
      <c r="V146" s="12" t="s">
        <v>114</v>
      </c>
      <c r="W146" s="16" t="s">
        <v>115</v>
      </c>
      <c r="X146" s="12" t="s">
        <v>116</v>
      </c>
      <c r="Y146" s="14" t="str">
        <f aca="false">IF(U146="","",U146*0.0022)</f>
        <v/>
      </c>
      <c r="Z146" s="14" t="str">
        <f aca="false">IF(U146="","",U146*0.00515)</f>
        <v/>
      </c>
      <c r="AA146" s="12" t="s">
        <v>117</v>
      </c>
      <c r="AB146" s="15"/>
      <c r="AC146" s="15"/>
    </row>
    <row r="147" customFormat="false" ht="54" hidden="false" customHeight="true" outlineLevel="0" collapsed="false">
      <c r="A147" s="6" t="n">
        <v>143</v>
      </c>
      <c r="B147" s="7" t="s">
        <v>510</v>
      </c>
      <c r="C147" s="7" t="s">
        <v>527</v>
      </c>
      <c r="D147" s="7" t="s">
        <v>512</v>
      </c>
      <c r="E147" s="7" t="s">
        <v>513</v>
      </c>
      <c r="F147" s="7" t="s">
        <v>514</v>
      </c>
      <c r="G147" s="7" t="s">
        <v>515</v>
      </c>
      <c r="H147" s="7" t="s">
        <v>528</v>
      </c>
      <c r="I147" s="7" t="n">
        <v>24</v>
      </c>
      <c r="J147" s="7"/>
      <c r="K147" s="7" t="n">
        <v>8</v>
      </c>
      <c r="L147" s="8" t="n">
        <f aca="false">IF(J147&lt;&gt;"",J147/1000,IF(AND(K147&lt;&gt;"",I147&lt;&gt;""),K147/I147,""))</f>
        <v>0.333333333333333</v>
      </c>
      <c r="M147" s="17" t="s">
        <v>133</v>
      </c>
      <c r="N147" s="7" t="s">
        <v>517</v>
      </c>
      <c r="O147" s="10" t="s">
        <v>518</v>
      </c>
      <c r="P147" s="22" t="s">
        <v>519</v>
      </c>
      <c r="Q147" s="7" t="s">
        <v>520</v>
      </c>
      <c r="R147" s="12" t="s">
        <v>113</v>
      </c>
      <c r="S147" s="12"/>
      <c r="T147" s="12"/>
      <c r="U147" s="12"/>
      <c r="V147" s="12" t="s">
        <v>114</v>
      </c>
      <c r="W147" s="16" t="s">
        <v>115</v>
      </c>
      <c r="X147" s="12" t="s">
        <v>116</v>
      </c>
      <c r="Y147" s="14" t="str">
        <f aca="false">IF(U147="","",U147*0.0022)</f>
        <v/>
      </c>
      <c r="Z147" s="14" t="str">
        <f aca="false">IF(U147="","",U147*0.00515)</f>
        <v/>
      </c>
      <c r="AA147" s="12" t="s">
        <v>117</v>
      </c>
      <c r="AB147" s="15"/>
      <c r="AC147" s="15"/>
    </row>
    <row r="148" customFormat="false" ht="54" hidden="false" customHeight="true" outlineLevel="0" collapsed="false">
      <c r="A148" s="6" t="n">
        <v>144</v>
      </c>
      <c r="B148" s="7" t="s">
        <v>510</v>
      </c>
      <c r="C148" s="7" t="s">
        <v>529</v>
      </c>
      <c r="D148" s="7" t="s">
        <v>512</v>
      </c>
      <c r="E148" s="7" t="s">
        <v>513</v>
      </c>
      <c r="F148" s="7" t="s">
        <v>514</v>
      </c>
      <c r="G148" s="7" t="s">
        <v>515</v>
      </c>
      <c r="H148" s="7" t="s">
        <v>530</v>
      </c>
      <c r="I148" s="7" t="n">
        <v>24</v>
      </c>
      <c r="J148" s="7"/>
      <c r="K148" s="7" t="n">
        <v>12</v>
      </c>
      <c r="L148" s="8" t="n">
        <f aca="false">IF(J148&lt;&gt;"",J148/1000,IF(AND(K148&lt;&gt;"",I148&lt;&gt;""),K148/I148,""))</f>
        <v>0.5</v>
      </c>
      <c r="M148" s="17" t="s">
        <v>133</v>
      </c>
      <c r="N148" s="7" t="s">
        <v>517</v>
      </c>
      <c r="O148" s="10" t="s">
        <v>518</v>
      </c>
      <c r="P148" s="22" t="s">
        <v>519</v>
      </c>
      <c r="Q148" s="7" t="s">
        <v>520</v>
      </c>
      <c r="R148" s="12" t="s">
        <v>113</v>
      </c>
      <c r="S148" s="12"/>
      <c r="T148" s="12"/>
      <c r="U148" s="12"/>
      <c r="V148" s="12" t="s">
        <v>114</v>
      </c>
      <c r="W148" s="16" t="s">
        <v>115</v>
      </c>
      <c r="X148" s="12" t="s">
        <v>116</v>
      </c>
      <c r="Y148" s="14" t="str">
        <f aca="false">IF(U148="","",U148*0.0022)</f>
        <v/>
      </c>
      <c r="Z148" s="14" t="str">
        <f aca="false">IF(U148="","",U148*0.00515)</f>
        <v/>
      </c>
      <c r="AA148" s="12" t="s">
        <v>117</v>
      </c>
      <c r="AB148" s="15"/>
      <c r="AC148" s="15"/>
    </row>
    <row r="149" customFormat="false" ht="54" hidden="false" customHeight="true" outlineLevel="0" collapsed="false">
      <c r="A149" s="6" t="n">
        <v>145</v>
      </c>
      <c r="B149" s="7" t="s">
        <v>531</v>
      </c>
      <c r="C149" s="7" t="s">
        <v>532</v>
      </c>
      <c r="D149" s="7" t="s">
        <v>533</v>
      </c>
      <c r="E149" s="7" t="s">
        <v>534</v>
      </c>
      <c r="F149" s="7" t="s">
        <v>535</v>
      </c>
      <c r="G149" s="7" t="s">
        <v>536</v>
      </c>
      <c r="H149" s="7" t="s">
        <v>537</v>
      </c>
      <c r="I149" s="7" t="n">
        <v>24</v>
      </c>
      <c r="J149" s="7" t="n">
        <v>200</v>
      </c>
      <c r="K149" s="7"/>
      <c r="L149" s="8" t="n">
        <f aca="false">IF(J149&lt;&gt;"",J149/1000,IF(AND(K149&lt;&gt;"",I149&lt;&gt;""),K149/I149,""))</f>
        <v>0.2</v>
      </c>
      <c r="M149" s="17" t="s">
        <v>133</v>
      </c>
      <c r="N149" s="7" t="s">
        <v>538</v>
      </c>
      <c r="O149" s="10" t="s">
        <v>539</v>
      </c>
      <c r="P149" s="22" t="s">
        <v>540</v>
      </c>
      <c r="Q149" s="7" t="s">
        <v>541</v>
      </c>
      <c r="R149" s="12" t="s">
        <v>113</v>
      </c>
      <c r="S149" s="12"/>
      <c r="T149" s="12"/>
      <c r="U149" s="12"/>
      <c r="V149" s="12" t="s">
        <v>114</v>
      </c>
      <c r="W149" s="16" t="s">
        <v>115</v>
      </c>
      <c r="X149" s="12" t="s">
        <v>116</v>
      </c>
      <c r="Y149" s="14" t="str">
        <f aca="false">IF(U149="","",U149*0.0022)</f>
        <v/>
      </c>
      <c r="Z149" s="14" t="str">
        <f aca="false">IF(U149="","",U149*0.00515)</f>
        <v/>
      </c>
      <c r="AA149" s="12" t="s">
        <v>117</v>
      </c>
      <c r="AB149" s="15"/>
      <c r="AC149" s="15"/>
    </row>
    <row r="150" customFormat="false" ht="54" hidden="false" customHeight="true" outlineLevel="0" collapsed="false">
      <c r="A150" s="6" t="n">
        <v>146</v>
      </c>
      <c r="B150" s="7" t="s">
        <v>531</v>
      </c>
      <c r="C150" s="7" t="s">
        <v>542</v>
      </c>
      <c r="D150" s="7" t="s">
        <v>543</v>
      </c>
      <c r="E150" s="7" t="s">
        <v>544</v>
      </c>
      <c r="F150" s="7" t="s">
        <v>545</v>
      </c>
      <c r="G150" s="7" t="s">
        <v>536</v>
      </c>
      <c r="H150" s="7" t="s">
        <v>537</v>
      </c>
      <c r="I150" s="7" t="n">
        <v>24</v>
      </c>
      <c r="J150" s="7"/>
      <c r="K150" s="7" t="n">
        <v>10</v>
      </c>
      <c r="L150" s="8" t="n">
        <f aca="false">IF(J150&lt;&gt;"",J150/1000,IF(AND(K150&lt;&gt;"",I150&lt;&gt;""),K150/I150,""))</f>
        <v>0.416666666666667</v>
      </c>
      <c r="M150" s="17" t="s">
        <v>133</v>
      </c>
      <c r="N150" s="7" t="s">
        <v>546</v>
      </c>
      <c r="O150" s="10" t="s">
        <v>547</v>
      </c>
      <c r="P150" s="22" t="s">
        <v>548</v>
      </c>
      <c r="Q150" s="7" t="s">
        <v>549</v>
      </c>
      <c r="R150" s="12" t="s">
        <v>113</v>
      </c>
      <c r="S150" s="12"/>
      <c r="T150" s="12"/>
      <c r="U150" s="12"/>
      <c r="V150" s="12" t="s">
        <v>114</v>
      </c>
      <c r="W150" s="16" t="s">
        <v>115</v>
      </c>
      <c r="X150" s="12" t="s">
        <v>116</v>
      </c>
      <c r="Y150" s="14" t="str">
        <f aca="false">IF(U150="","",U150*0.0022)</f>
        <v/>
      </c>
      <c r="Z150" s="14" t="str">
        <f aca="false">IF(U150="","",U150*0.00515)</f>
        <v/>
      </c>
      <c r="AA150" s="12" t="s">
        <v>117</v>
      </c>
      <c r="AB150" s="15"/>
      <c r="AC150" s="15"/>
    </row>
  </sheetData>
  <autoFilter ref="A4:AC150"/>
  <mergeCells count="2">
    <mergeCell ref="A1:AC1"/>
    <mergeCell ref="A2:AC2"/>
  </mergeCells>
  <hyperlinks>
    <hyperlink ref="P5" r:id="rId1" display="https://www.burkert.com/en/item/275060"/>
    <hyperlink ref="P6" r:id="rId2" display="https://www.burkert.com/en/item/275063"/>
    <hyperlink ref="P7" r:id="rId3" display="https://www.burkert.com/en/item/249140"/>
    <hyperlink ref="P8" r:id="rId4" display="https://www.burkert.com/en/item/275064"/>
    <hyperlink ref="P9" r:id="rId5" display="https://www.burkert.com/en/item/249141"/>
    <hyperlink ref="P10" r:id="rId6" display="https://www.burkert.com/en/item/275065"/>
    <hyperlink ref="P11" r:id="rId7" display="https://www.burkert.com/en/item/254182"/>
    <hyperlink ref="P12" r:id="rId8" display="https://www.burkert.com/en/item/275066"/>
    <hyperlink ref="P13" r:id="rId9" display="https://www.burkert.com/en/item/255699"/>
    <hyperlink ref="P14" r:id="rId10" display="https://www.burkert.com/en/item/276517"/>
    <hyperlink ref="P15" r:id="rId11" display="https://www.burkert.com/en/item/275061"/>
    <hyperlink ref="P16" r:id="rId12" display="https://www.burkert.com/en/item/275067"/>
    <hyperlink ref="P17" r:id="rId13" display="https://www.burkert.com/en/item/275062"/>
    <hyperlink ref="P18" r:id="rId14" display="https://www.burkert.com/en/item/275068"/>
    <hyperlink ref="P19" r:id="rId15" display="https://www.burkert.com/en/item/251831"/>
    <hyperlink ref="P20" r:id="rId16" display="https://www.burkert.com/en/item/255700"/>
    <hyperlink ref="P21" r:id="rId17" display="https://www.burkert.com/en/item/134229"/>
    <hyperlink ref="P22" r:id="rId18" display="https://www.burkert.com/en/item/134230"/>
    <hyperlink ref="P23" r:id="rId19" display="https://www.burkert.com/en/item/132202"/>
    <hyperlink ref="P24" r:id="rId20" display="https://www.burkert.com/en/item/282985"/>
    <hyperlink ref="P25" r:id="rId21" display="https://ph.parker.com/us/en/product/vso-lowpro-miniature-proportional-valve/935-300240-000"/>
    <hyperlink ref="P26" r:id="rId22" display="https://ph.parker.com/us/en/product/vso-lowpro-miniature-proportional-valve/935-400240-000"/>
    <hyperlink ref="P27" r:id="rId23" display="https://ph.parker.com/us/en/product/vso-lowpro-miniature-proportional-valve/935-500240-000"/>
    <hyperlink ref="P28" r:id="rId24" display="https://ph.parker.com/us/en/product/vso-lowpro-miniature-proportional-valve/935-800240-000"/>
    <hyperlink ref="P29" r:id="rId25" display="https://www.enfieldtech.com/Products/PFV-Proportional-Valves"/>
    <hyperlink ref="P30" r:id="rId26" display="https://www.enfieldtech.com/Products/PFV-Proportional-Valves"/>
    <hyperlink ref="P31" r:id="rId27" display="https://www.enfieldtech.com/Products/PFV-Proportional-Valves"/>
    <hyperlink ref="P32" r:id="rId28" display="https://www.enfieldtech.com/Products/PFV-Proportional-Valves"/>
    <hyperlink ref="P33" r:id="rId29" display="https://www.enfieldtech.com/Products/PFV-Proportional-Valves"/>
    <hyperlink ref="P34" r:id="rId30" display="https://www.enfieldtech.com/Products/PFV-Proportional-Valves"/>
    <hyperlink ref="P35" r:id="rId31" display="https://www.enfieldtech.com/Products/PFV-Proportional-Valves"/>
    <hyperlink ref="P36" r:id="rId32" display="https://www.enfieldtech.com/Products/PFV-Proportional-Valves"/>
    <hyperlink ref="P37" r:id="rId33" display="https://www.enfieldtech.com/Products/PFV-Proportional-Valves"/>
    <hyperlink ref="P38" r:id="rId34" display="https://www.enfieldtech.com/Products/PFV-Proportional-Valves"/>
    <hyperlink ref="P39" r:id="rId35" display="https://www.enfieldtech.com/Products/PFV-Proportional-Valves"/>
    <hyperlink ref="P40" r:id="rId36" display="https://www.enfieldtech.com/Products/NSF-Certified-PFV-Proportional-Valves"/>
    <hyperlink ref="P41" r:id="rId37" display="https://www.enfieldtech.com/Products/NSF-Certified-PFV-Proportional-Valves"/>
    <hyperlink ref="P42" r:id="rId38" display="https://www.enfieldtech.com/Products/NSF-Certified-PFV-Proportional-Valves"/>
    <hyperlink ref="P43" r:id="rId39" display="https://www.enfieldtech.com/Products/NSF-Certified-PFV-Proportional-Valves"/>
    <hyperlink ref="P44" r:id="rId40" display="https://shop.camozzi.com/store/camozzi/it/en/p/SERIES-AP-PROPORTIONAL-VALVES"/>
    <hyperlink ref="P45" r:id="rId41" display="https://shop.camozzi.com/store/camozzi/it/en/p/SERIES-AP-PROPORTIONAL-VALVES"/>
    <hyperlink ref="P46" r:id="rId42" display="https://shop.camozzi.com/store/camozzi/it/en/p/SERIES-AP-PROPORTIONAL-VALVES"/>
    <hyperlink ref="P47" r:id="rId43" display="https://shop.camozzi.com/store/camozzi/it/en/p/SERIES-AP-PROPORTIONAL-VALVES"/>
    <hyperlink ref="P48" r:id="rId44" display="https://shop.camozzi.com/store/camozzi/it/en/p/SERIES-AP-PROPORTIONAL-VALVES"/>
    <hyperlink ref="P49" r:id="rId45" display="https://shop.camozzi.com/store/camozzi/it/en/p/SERIES-AP-PROPORTIONAL-VALVES"/>
    <hyperlink ref="P50" r:id="rId46" display="https://shop.camozzi.com/store/camozzi/it/en/p/SERIES-AP-PROPORTIONAL-VALVES"/>
    <hyperlink ref="P51" r:id="rId47" display="https://shop.camozzi.com/store/camozzi/it/en/p/SERIES-AP-PROPORTIONAL-VALVES"/>
    <hyperlink ref="P52" r:id="rId48" display="https://shop.camozzi.com/store/camozzi/it/en/p/SERIES-AP-PROPORTIONAL-VALVES"/>
    <hyperlink ref="P53" r:id="rId49" display="https://shop.camozzi.com/store/camozzi/it/en/p/SERIES-AP-PROPORTIONAL-VALVES"/>
    <hyperlink ref="P54" r:id="rId50" display="https://shop.camozzi.com/store/camozzi/it/en/p/SERIES-AP-PROPORTIONAL-VALVES"/>
    <hyperlink ref="P55" r:id="rId51" display="https://shop.camozzi.com/store/camozzi/it/en/p/SERIES-AP-PROPORTIONAL-VALVES"/>
    <hyperlink ref="P56" r:id="rId52" display="https://shop.camozzi.com/store/camozzi/it/en/p/SERIES-AP-PROPORTIONAL-VALVES"/>
    <hyperlink ref="P57" r:id="rId53" display="https://shop.camozzi.com/store/camozzi/it/en/p/SERIES-AP-PROPORTIONAL-VALVES"/>
    <hyperlink ref="P58" r:id="rId54" display="https://shop.camozzi.com/store/camozzi/it/en/p/SERIES-AP-PROPORTIONAL-VALVES"/>
    <hyperlink ref="P59" r:id="rId55" display="https://shop.camozzi.com/store/camozzi/it/en/p/SERIES-AP-PROPORTIONAL-VALVES"/>
    <hyperlink ref="P60" r:id="rId56" display="https://shop.camozzi.com/store/camozzi/it/en/p/SERIES-AP-PROPORTIONAL-VALVES"/>
    <hyperlink ref="P61" r:id="rId57" display="https://shop.camozzi.com/store/camozzi/it/en/p/SERIES-AP-PROPORTIONAL-VALVES"/>
    <hyperlink ref="P62" r:id="rId58" display="https://shop.camozzi.com/store/camozzi/it/en/p/SERIES-AP-PROPORTIONAL-VALVES"/>
    <hyperlink ref="P63" r:id="rId59" display="https://www.smcworld.com/webcatalog/s3s/en-jp/detail/PVQ13-A/PVQ-E/?partNumber=PVQ13-5L-03-A&amp;userID=JP_test"/>
    <hyperlink ref="P64" r:id="rId60" display="https://www.smcworld.com/webcatalog/en-sg/pressure-control-equipment/proportional-valves/PVQ-E"/>
    <hyperlink ref="P65" r:id="rId61" display="https://www.smcworld.com/webcatalog/en-sg/pressure-control-equipment/proportional-valves/PVQ-E"/>
    <hyperlink ref="P66" r:id="rId62" display="https://www.smcworld.com/webcatalog/en-sg/pressure-control-equipment/proportional-valves/PVQ-E"/>
    <hyperlink ref="P67" r:id="rId63" display="https://www.smcworld.com/webcatalog/en-sg/pressure-control-equipment/proportional-valves/PVQ-E"/>
    <hyperlink ref="P68" r:id="rId64" display="https://www.smcworld.com/webcatalog/en-sg/pressure-control-equipment/proportional-valves/PVQ-E"/>
    <hyperlink ref="P69" r:id="rId65" display="https://www.smcworld.com/webcatalog/en-sg/pressure-control-equipment/proportional-valves/PVQ-E"/>
    <hyperlink ref="P70" r:id="rId66" display="https://www.smcworld.com/webcatalog/en-sg/pressure-control-equipment/proportional-valves/PVQ-E"/>
    <hyperlink ref="P71" r:id="rId67" display="https://www.clippard.com/part/EV-PM-20-4050"/>
    <hyperlink ref="P72" r:id="rId68" display="https://www.clippard.com/part/ET-PM-20-4050"/>
    <hyperlink ref="P73" r:id="rId69" display="https://www.clippard.com/part/EC-PM-20-4050-V"/>
    <hyperlink ref="P74" r:id="rId70" display="https://www.clippard.com/part/EV-PM-20-4045"/>
    <hyperlink ref="P75" r:id="rId71" display="https://www.clippard.com/part/M-EV-PM-20-25A0"/>
    <hyperlink ref="P76" r:id="rId72" display="https://www.clippard.com/part/M-ET-P-20-4025-V"/>
    <hyperlink ref="P77" r:id="rId73" display="https://www.clippard.com/part/ET-PM-20-13A0"/>
    <hyperlink ref="P78" r:id="rId74" display="https://www.clippard.com/part/EV-PM-20-0920-V"/>
    <hyperlink ref="P79" r:id="rId75" display="https://www.kendrion.com/en/productfinder/group/product/proportional-valves/6805871p"/>
    <hyperlink ref="P80" r:id="rId76" display="https://www.kendrion.com/en/productfinder/group/product/proportional-valves/6803830p"/>
    <hyperlink ref="P81" r:id="rId77" display="https://www.kendrion.com/en/productfinder/group/product/proportional-valves/6803841p"/>
    <hyperlink ref="P82" r:id="rId78" display="https://www.kendrion.com/en/productfinder/group/product/proportional-valves/6805840p"/>
    <hyperlink ref="P83" r:id="rId79" display="https://www.kendrion.com/en/productfinder/group/product/proportional-valves/6803840p"/>
    <hyperlink ref="P84" r:id="rId80" display="https://www.kendrion.com/en/productfinder/group/product/proportional-valves/6803850p"/>
    <hyperlink ref="P85" r:id="rId81" display="https://www.kendrion.com/en/productfinder/group/product/proportional-valves/6803860p"/>
    <hyperlink ref="P86" r:id="rId82" display="https://www.kendrion.com/en/productfinder/group/product/proportional-valves/6803880p"/>
    <hyperlink ref="P87" r:id="rId83" display="https://www.kendrion.com/en/productfinder/group/product/proportional-valves/6302810p"/>
    <hyperlink ref="P88" r:id="rId84" display="https://www.kendrion.com/en/productfinder/group/product/proportional-valves/6302820p"/>
    <hyperlink ref="P89" r:id="rId85" display="https://www.kendrion.com/en/productfinder/group/product/proportional-valves/6302830p"/>
    <hyperlink ref="P90" r:id="rId86" display="https://www.kendrion.com/en/productfinder/group/product/proportional-valves/6305810p"/>
    <hyperlink ref="P91" r:id="rId87" display="https://www.kendrion.com/en/productfinder/group/product/proportional-valves/6305820p"/>
    <hyperlink ref="P92" r:id="rId88" display="https://www.kendrion.com/en/productfinder/group/product/proportional-valves/6305830p"/>
    <hyperlink ref="P93" r:id="rId89" display="https://www.staiger.de/en-us/component/virtuemart/article?Itemid=111&amp;limit=24&amp;orderby=product_sku"/>
    <hyperlink ref="P94" r:id="rId90" display="https://www.staiger.de/en-us/component/virtuemart/article?Itemid=111&amp;limit=24&amp;orderby=product_sku"/>
    <hyperlink ref="P95" r:id="rId91" display="https://www.staiger.de/en-us/component/virtuemart/article?Itemid=111&amp;limit=24&amp;orderby=product_sku"/>
    <hyperlink ref="P96" r:id="rId92" display="https://www.staiger.de/en-us/component/virtuemart/article?Itemid=111&amp;limit=24&amp;orderby=product_sku"/>
    <hyperlink ref="P97" r:id="rId93" display="https://www.staiger.de/en-us/component/virtuemart/article?Itemid=111&amp;limit=24&amp;orderby=product_sku"/>
    <hyperlink ref="P98" r:id="rId94" display="https://www.staiger.de/en-us/component/virtuemart/article?Itemid=111&amp;limit=24&amp;orderby=product_sku"/>
    <hyperlink ref="P99" r:id="rId95" display="https://www.takasago-fluidics.com/collections/proportional-diaphragm-valve-npv-series"/>
    <hyperlink ref="P100" r:id="rId96" display="https://www.takasago-fluidics.com/collections/proportional-diaphragm-valve-npv-series"/>
    <hyperlink ref="P101" r:id="rId97" display="https://www.humphrey-products.com/products/proportional-control-valves/pv3p2403225-flow"/>
    <hyperlink ref="P102" r:id="rId98" display="https://www.humphrey-products.com/products/proportional-control-valves/pv3p2403250-flow"/>
    <hyperlink ref="P103" r:id="rId99" display="https://www.humphrey-products.com/products/proportional-control-valves/pv3p2403275-flow"/>
    <hyperlink ref="P104" r:id="rId100" display="https://www.humphrey-products.com/products/proportional-control-valves/pv3p24032a0-flow"/>
    <hyperlink ref="P105" r:id="rId101" display="https://www.humphrey-products.com/products/proportional-control-valves/pv3pm2403250-flow"/>
    <hyperlink ref="P106" r:id="rId102" display="https://www.humphrey-products.com/products/proportional-control-valves/pv3pm2403275-flow"/>
    <hyperlink ref="P107" r:id="rId103" display="https://www.humphrey-products.com/products/proportional-control-valves/pv3pm24032a0-flow"/>
    <hyperlink ref="P108" r:id="rId104" display="https://www.humphrey-products.com/products/proportional-control-valves/pv3ep2403250-flow"/>
    <hyperlink ref="P109" r:id="rId105" display="https://discreteautomation.emerson.com/product/asco-sku-scg202a003v24dc"/>
    <hyperlink ref="P110" r:id="rId106" display="https://discreteautomation.emerson.com/product/asco-sku-scg202a007v24dc"/>
    <hyperlink ref="P111" r:id="rId107" display="https://www.geeplus.com/proportional-solenoids/"/>
    <hyperlink ref="P112" r:id="rId108" display="https://www.geeplus.com/proportional-solenoids/"/>
    <hyperlink ref="P113" r:id="rId109" display="https://www.geeplus.com/proportional-solenoids/"/>
    <hyperlink ref="P114" r:id="rId110" display="https://www.geeplus.com/proportional-solenoids/"/>
    <hyperlink ref="P115" r:id="rId111" display="https://www.geeplus.com/proportional-solenoids/"/>
    <hyperlink ref="P116" r:id="rId112" display="https://www.geeplus.com/proportional-solenoids/"/>
    <hyperlink ref="P117" r:id="rId113" display="https://www.hydraforce.com/products/cartridge-valves/electro-proportional-valves/ts10-36/"/>
    <hyperlink ref="P118" r:id="rId114" display="https://www.hydraforce.com/products/cartridge-valves/electro-proportional-valves/ts10-36/"/>
    <hyperlink ref="P119" r:id="rId115" display="https://www.hydraforce.com/products/cartridge-valves/electro-proportional-valves/ts10-36/"/>
    <hyperlink ref="P120" r:id="rId116" display="https://www.hydraforce.com/products/cartridge-valves/electro-proportional-valves/ts10-36/"/>
    <hyperlink ref="P121" r:id="rId117" display="https://www.hydraforce.com/products/cartridge-valves/electro-proportional-valves/ts10-36/"/>
    <hyperlink ref="P122" r:id="rId118" display="https://www.hydraforce.com/products/cartridge-valves/electro-proportional-valves/ts10-36/"/>
    <hyperlink ref="P123" r:id="rId119" display="https://www.hydraforce.com/products/cartridge-valves/electro-proportional-valves/ts10-36/"/>
    <hyperlink ref="P124" r:id="rId120" display="https://www.hydraforce.com/products/cartridge-valves/electro-proportional-valves/ts10-36/"/>
    <hyperlink ref="P125" r:id="rId121" display="https://www.hydraforce.com/products/cartridge-valves/electro-proportional-valves/ts10-36/"/>
    <hyperlink ref="P126" r:id="rId122" display="https://www.hydraforce.com/products/cartridge-valves/electro-proportional-valves/ts10-36/"/>
    <hyperlink ref="P127" r:id="rId123" display="https://www.hydraforce.com/products/cartridge-valves/electro-proportional-valves/ts10-36/"/>
    <hyperlink ref="P128" r:id="rId124" display="https://www.hydraforce.com/products/cartridge-valves/electro-proportional-valves/ts10-36/"/>
    <hyperlink ref="P131" r:id="rId125" display="https://www.hoyea.com/proportional-valve-series-1/hy-sp08-20-poppet-type-2-way-normally-closed"/>
    <hyperlink ref="P132" r:id="rId126" display="https://www.hoyea.com/proportional-valve-series-1/hy-sp08-21-poppet-type-2-way-normally-open"/>
    <hyperlink ref="P133" r:id="rId127" display="https://www.hoyea.com/proportional-valve-series-1/hy-sp10-20-poppet-type-2-way-normally-closed"/>
    <hyperlink ref="P134" r:id="rId128" display="https://www.hoyea.com/proportional-valve-series-1/hy-ts98-31-proportional-pressure-reducing-relief-valve"/>
    <hyperlink ref="P135" r:id="rId129" display="https://www.hoyea.com/proportional-valve-series-1/hy-ehpr08-33-proportional-pressure-reducing-relief-valve"/>
    <hyperlink ref="P136" r:id="rId130" display="https://www.hoyea.com/proportional-valve-series-1/hy-ts10-27-proportional-pilot-operated-relief-valve"/>
    <hyperlink ref="P137" r:id="rId131" display="https://www.hoyea.com/proportional-valve-series-1/hy-ts10-36-proportional-pilot-operated-pressure-reducing-relief-valve"/>
    <hyperlink ref="P138" r:id="rId132" display="https://www.hoyea.com/proportional-valve-series-1/hy-ts10-26-proportional-relief-valve"/>
    <hyperlink ref="P139" r:id="rId133" display="https://www.hoyea.com/proportional-valve-series-1/hy-ts08-27-proportional-relief-valve"/>
    <hyperlink ref="P140" r:id="rId134" display="https://www.navimro.com/g/299634/"/>
    <hyperlink ref="P141" r:id="rId135" display="https://www.navimro.com/g/299634/"/>
    <hyperlink ref="P142" r:id="rId136" display="https://www.navimro.com/g/299634/"/>
    <hyperlink ref="P143" r:id="rId137" display="https://www.navimro.com/g/299634/"/>
    <hyperlink ref="P144" r:id="rId138" display="https://www.navimro.com/g/299634/"/>
    <hyperlink ref="P145" r:id="rId139" display="https://www.navimro.com/g/299634/"/>
    <hyperlink ref="P146" r:id="rId140" display="https://www.navimro.com/g/299634/"/>
    <hyperlink ref="P147" r:id="rId141" display="https://www.navimro.com/g/299634/"/>
    <hyperlink ref="P148" r:id="rId142" display="https://www.navimro.com/g/299634/"/>
    <hyperlink ref="P149" r:id="rId143" display="https://koreacontrol.com/grv-301/"/>
    <hyperlink ref="P150" r:id="rId144" display="https://koreacontrol.com/gar-102/"/>
  </hyperlinks>
  <printOptions headings="false" gridLines="false" gridLinesSet="true" horizontalCentered="false" verticalCentered="false"/>
  <pageMargins left="0.25" right="0.25" top="0.4" bottom="0.4" header="0.511811023622047" footer="0.2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&amp;K666666Titania ISO808A expanded direct-drive register — 24 July 2026</oddFooter>
  </headerFooter>
  <drawing r:id="rId145"/>
  <tableParts>
    <tablePart r:id="rId14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8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4"/>
    <col collapsed="false" customWidth="true" hidden="false" outlineLevel="0" max="3" min="3" style="0" width="12"/>
    <col collapsed="false" customWidth="true" hidden="false" outlineLevel="0" max="4" min="4" style="0" width="34"/>
    <col collapsed="false" customWidth="true" hidden="false" outlineLevel="0" max="6" min="5" style="0" width="10"/>
    <col collapsed="false" customWidth="true" hidden="false" outlineLevel="0" max="7" min="7" style="0" width="14"/>
    <col collapsed="false" customWidth="true" hidden="false" outlineLevel="0" max="8" min="8" style="0" width="30"/>
    <col collapsed="false" customWidth="true" hidden="false" outlineLevel="0" max="9" min="9" style="0" width="36"/>
    <col collapsed="false" customWidth="true" hidden="false" outlineLevel="0" max="10" min="10" style="0" width="18"/>
    <col collapsed="false" customWidth="true" hidden="false" outlineLevel="0" max="11" min="11" style="0" width="20"/>
    <col collapsed="false" customWidth="true" hidden="false" outlineLevel="0" max="12" min="12" style="0" width="52"/>
  </cols>
  <sheetData>
    <row r="1" customFormat="false" ht="27.75" hidden="false" customHeight="true" outlineLevel="0" collapsed="false">
      <c r="A1" s="23" t="s">
        <v>550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customFormat="false" ht="33.75" hidden="false" customHeight="true" outlineLevel="0" collapsed="false">
      <c r="A2" s="24" t="s">
        <v>551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4" customFormat="false" ht="15" hidden="false" customHeight="false" outlineLevel="0" collapsed="false">
      <c r="A4" s="25" t="s">
        <v>552</v>
      </c>
    </row>
    <row r="5" customFormat="false" ht="35.05" hidden="false" customHeight="false" outlineLevel="0" collapsed="false">
      <c r="A5" s="26" t="s">
        <v>553</v>
      </c>
      <c r="B5" s="26" t="s">
        <v>554</v>
      </c>
      <c r="C5" s="26" t="s">
        <v>555</v>
      </c>
      <c r="D5" s="26" t="s">
        <v>28</v>
      </c>
      <c r="E5" s="26" t="s">
        <v>556</v>
      </c>
    </row>
    <row r="6" customFormat="false" ht="64.15" hidden="false" customHeight="false" outlineLevel="0" collapsed="false">
      <c r="A6" s="27" t="s">
        <v>557</v>
      </c>
      <c r="B6" s="28" t="s">
        <v>558</v>
      </c>
      <c r="C6" s="28" t="s">
        <v>559</v>
      </c>
      <c r="D6" s="28" t="s">
        <v>560</v>
      </c>
      <c r="E6" s="28" t="s">
        <v>561</v>
      </c>
    </row>
    <row r="7" customFormat="false" ht="74.6" hidden="false" customHeight="false" outlineLevel="0" collapsed="false">
      <c r="A7" s="27" t="s">
        <v>562</v>
      </c>
      <c r="B7" s="28" t="s">
        <v>563</v>
      </c>
      <c r="C7" s="28" t="s">
        <v>459</v>
      </c>
      <c r="D7" s="28" t="s">
        <v>564</v>
      </c>
      <c r="E7" s="28" t="s">
        <v>565</v>
      </c>
    </row>
    <row r="8" customFormat="false" ht="53.7" hidden="false" customHeight="false" outlineLevel="0" collapsed="false">
      <c r="A8" s="27" t="s">
        <v>566</v>
      </c>
      <c r="B8" s="28" t="s">
        <v>567</v>
      </c>
      <c r="C8" s="28" t="s">
        <v>568</v>
      </c>
      <c r="D8" s="28" t="s">
        <v>569</v>
      </c>
      <c r="E8" s="28" t="s">
        <v>570</v>
      </c>
    </row>
    <row r="9" customFormat="false" ht="74.6" hidden="false" customHeight="false" outlineLevel="0" collapsed="false">
      <c r="A9" s="27" t="s">
        <v>571</v>
      </c>
      <c r="B9" s="28" t="s">
        <v>572</v>
      </c>
      <c r="C9" s="28" t="s">
        <v>573</v>
      </c>
      <c r="D9" s="28" t="s">
        <v>574</v>
      </c>
      <c r="E9" s="28" t="s">
        <v>575</v>
      </c>
    </row>
    <row r="12" customFormat="false" ht="15" hidden="false" customHeight="false" outlineLevel="0" collapsed="false">
      <c r="A12" s="25" t="s">
        <v>576</v>
      </c>
    </row>
    <row r="13" customFormat="false" ht="15" hidden="false" customHeight="false" outlineLevel="0" collapsed="false">
      <c r="A13" s="29" t="s">
        <v>577</v>
      </c>
      <c r="B13" s="29" t="s">
        <v>578</v>
      </c>
      <c r="C13" s="29" t="s">
        <v>579</v>
      </c>
    </row>
    <row r="14" customFormat="false" ht="74.6" hidden="false" customHeight="false" outlineLevel="0" collapsed="false">
      <c r="A14" s="30" t="s">
        <v>580</v>
      </c>
      <c r="B14" s="28" t="n">
        <v>33</v>
      </c>
      <c r="C14" s="28" t="s">
        <v>581</v>
      </c>
    </row>
    <row r="15" customFormat="false" ht="105.95" hidden="false" customHeight="false" outlineLevel="0" collapsed="false">
      <c r="A15" s="31" t="s">
        <v>582</v>
      </c>
      <c r="B15" s="28" t="n">
        <v>3</v>
      </c>
      <c r="C15" s="28" t="s">
        <v>583</v>
      </c>
    </row>
    <row r="16" customFormat="false" ht="85.05" hidden="false" customHeight="false" outlineLevel="0" collapsed="false">
      <c r="A16" s="32" t="s">
        <v>584</v>
      </c>
      <c r="B16" s="28" t="n">
        <v>19</v>
      </c>
      <c r="C16" s="28" t="s">
        <v>585</v>
      </c>
    </row>
    <row r="17" customFormat="false" ht="74.6" hidden="false" customHeight="false" outlineLevel="0" collapsed="false">
      <c r="A17" s="33" t="s">
        <v>586</v>
      </c>
      <c r="B17" s="28" t="n">
        <v>91</v>
      </c>
      <c r="C17" s="28" t="s">
        <v>587</v>
      </c>
    </row>
    <row r="20" customFormat="false" ht="15" hidden="false" customHeight="false" outlineLevel="0" collapsed="false">
      <c r="A20" s="25" t="s">
        <v>588</v>
      </c>
    </row>
    <row r="21" customFormat="false" ht="42" hidden="false" customHeight="true" outlineLevel="0" collapsed="false">
      <c r="A21" s="34" t="s">
        <v>3</v>
      </c>
      <c r="B21" s="34" t="s">
        <v>5</v>
      </c>
      <c r="C21" s="34" t="s">
        <v>578</v>
      </c>
      <c r="D21" s="34" t="s">
        <v>19</v>
      </c>
      <c r="E21" s="34" t="s">
        <v>589</v>
      </c>
      <c r="F21" s="34" t="s">
        <v>590</v>
      </c>
      <c r="G21" s="34" t="s">
        <v>591</v>
      </c>
      <c r="H21" s="34" t="s">
        <v>592</v>
      </c>
      <c r="I21" s="34" t="s">
        <v>593</v>
      </c>
      <c r="J21" s="34" t="s">
        <v>594</v>
      </c>
      <c r="K21" s="34" t="s">
        <v>595</v>
      </c>
      <c r="L21" s="34" t="s">
        <v>596</v>
      </c>
    </row>
    <row r="22" customFormat="false" ht="19.4" hidden="false" customHeight="false" outlineLevel="0" collapsed="false">
      <c r="A22" s="35" t="s">
        <v>31</v>
      </c>
      <c r="B22" s="35" t="s">
        <v>33</v>
      </c>
      <c r="C22" s="35" t="n">
        <v>16</v>
      </c>
      <c r="D22" s="35" t="s">
        <v>43</v>
      </c>
      <c r="E22" s="35" t="n">
        <v>300</v>
      </c>
      <c r="F22" s="35" t="n">
        <v>400</v>
      </c>
      <c r="G22" s="35" t="n">
        <v>350</v>
      </c>
      <c r="H22" s="35" t="s">
        <v>44</v>
      </c>
      <c r="I22" s="36" t="s">
        <v>45</v>
      </c>
      <c r="J22" s="35" t="s">
        <v>46</v>
      </c>
      <c r="K22" s="35" t="s">
        <v>597</v>
      </c>
      <c r="L22" s="35" t="s">
        <v>598</v>
      </c>
    </row>
    <row r="23" customFormat="false" ht="19.4" hidden="false" customHeight="false" outlineLevel="0" collapsed="false">
      <c r="A23" s="35" t="s">
        <v>31</v>
      </c>
      <c r="B23" s="35" t="s">
        <v>86</v>
      </c>
      <c r="C23" s="35" t="n">
        <v>4</v>
      </c>
      <c r="D23" s="35" t="s">
        <v>43</v>
      </c>
      <c r="E23" s="35" t="n">
        <v>180</v>
      </c>
      <c r="F23" s="35" t="n">
        <v>280</v>
      </c>
      <c r="G23" s="35" t="n">
        <v>230</v>
      </c>
      <c r="H23" s="35" t="s">
        <v>44</v>
      </c>
      <c r="I23" s="36" t="s">
        <v>45</v>
      </c>
      <c r="J23" s="35" t="s">
        <v>93</v>
      </c>
      <c r="K23" s="35" t="s">
        <v>599</v>
      </c>
      <c r="L23" s="35" t="s">
        <v>600</v>
      </c>
    </row>
    <row r="24" customFormat="false" ht="19.4" hidden="false" customHeight="false" outlineLevel="0" collapsed="false">
      <c r="A24" s="35" t="s">
        <v>163</v>
      </c>
      <c r="B24" s="35" t="s">
        <v>165</v>
      </c>
      <c r="C24" s="35" t="n">
        <v>9</v>
      </c>
      <c r="D24" s="35" t="s">
        <v>174</v>
      </c>
      <c r="E24" s="35" t="n">
        <v>1000</v>
      </c>
      <c r="F24" s="35" t="n">
        <v>1000</v>
      </c>
      <c r="G24" s="35" t="n">
        <v>1000</v>
      </c>
      <c r="H24" s="35" t="s">
        <v>175</v>
      </c>
      <c r="I24" s="37" t="s">
        <v>176</v>
      </c>
      <c r="J24" s="35" t="s">
        <v>177</v>
      </c>
      <c r="K24" s="35" t="s">
        <v>574</v>
      </c>
      <c r="L24" s="35" t="s">
        <v>601</v>
      </c>
    </row>
    <row r="25" customFormat="false" ht="19.4" hidden="false" customHeight="false" outlineLevel="0" collapsed="false">
      <c r="A25" s="35" t="s">
        <v>163</v>
      </c>
      <c r="B25" s="35" t="s">
        <v>194</v>
      </c>
      <c r="C25" s="35" t="n">
        <v>10</v>
      </c>
      <c r="D25" s="35" t="s">
        <v>174</v>
      </c>
      <c r="E25" s="35" t="n">
        <v>500</v>
      </c>
      <c r="F25" s="35" t="n">
        <v>500</v>
      </c>
      <c r="G25" s="35" t="n">
        <v>500</v>
      </c>
      <c r="H25" s="35" t="s">
        <v>175</v>
      </c>
      <c r="I25" s="37" t="s">
        <v>176</v>
      </c>
      <c r="J25" s="35" t="s">
        <v>198</v>
      </c>
      <c r="K25" s="35" t="s">
        <v>574</v>
      </c>
      <c r="L25" s="35" t="s">
        <v>601</v>
      </c>
    </row>
    <row r="26" customFormat="false" ht="19.4" hidden="false" customHeight="false" outlineLevel="0" collapsed="false">
      <c r="A26" s="35" t="s">
        <v>235</v>
      </c>
      <c r="B26" s="35" t="s">
        <v>237</v>
      </c>
      <c r="C26" s="35" t="n">
        <v>1</v>
      </c>
      <c r="D26" s="35" t="s">
        <v>113</v>
      </c>
      <c r="E26" s="35"/>
      <c r="F26" s="35"/>
      <c r="G26" s="35"/>
      <c r="H26" s="35" t="s">
        <v>114</v>
      </c>
      <c r="I26" s="38" t="s">
        <v>115</v>
      </c>
      <c r="J26" s="35" t="s">
        <v>116</v>
      </c>
      <c r="K26" s="35" t="s">
        <v>116</v>
      </c>
      <c r="L26" s="35" t="s">
        <v>243</v>
      </c>
    </row>
    <row r="27" customFormat="false" ht="19.4" hidden="false" customHeight="false" outlineLevel="0" collapsed="false">
      <c r="A27" s="35" t="s">
        <v>235</v>
      </c>
      <c r="B27" s="35" t="s">
        <v>237</v>
      </c>
      <c r="C27" s="35" t="n">
        <v>1</v>
      </c>
      <c r="D27" s="35" t="s">
        <v>113</v>
      </c>
      <c r="E27" s="35"/>
      <c r="F27" s="35"/>
      <c r="G27" s="35"/>
      <c r="H27" s="35" t="s">
        <v>114</v>
      </c>
      <c r="I27" s="38" t="s">
        <v>115</v>
      </c>
      <c r="J27" s="35" t="s">
        <v>116</v>
      </c>
      <c r="K27" s="35" t="s">
        <v>116</v>
      </c>
      <c r="L27" s="35" t="s">
        <v>247</v>
      </c>
    </row>
    <row r="28" customFormat="false" ht="19.4" hidden="false" customHeight="false" outlineLevel="0" collapsed="false">
      <c r="A28" s="35" t="s">
        <v>235</v>
      </c>
      <c r="B28" s="35" t="s">
        <v>237</v>
      </c>
      <c r="C28" s="35" t="n">
        <v>1</v>
      </c>
      <c r="D28" s="35" t="s">
        <v>113</v>
      </c>
      <c r="E28" s="35"/>
      <c r="F28" s="35"/>
      <c r="G28" s="35"/>
      <c r="H28" s="35" t="s">
        <v>114</v>
      </c>
      <c r="I28" s="38" t="s">
        <v>115</v>
      </c>
      <c r="J28" s="35" t="s">
        <v>116</v>
      </c>
      <c r="K28" s="35" t="s">
        <v>116</v>
      </c>
      <c r="L28" s="35" t="s">
        <v>251</v>
      </c>
    </row>
    <row r="29" customFormat="false" ht="19.4" hidden="false" customHeight="false" outlineLevel="0" collapsed="false">
      <c r="A29" s="35" t="s">
        <v>235</v>
      </c>
      <c r="B29" s="35" t="s">
        <v>237</v>
      </c>
      <c r="C29" s="35" t="n">
        <v>1</v>
      </c>
      <c r="D29" s="35" t="s">
        <v>113</v>
      </c>
      <c r="E29" s="35"/>
      <c r="F29" s="35"/>
      <c r="G29" s="35"/>
      <c r="H29" s="35" t="s">
        <v>114</v>
      </c>
      <c r="I29" s="38" t="s">
        <v>115</v>
      </c>
      <c r="J29" s="35" t="s">
        <v>116</v>
      </c>
      <c r="K29" s="35" t="s">
        <v>116</v>
      </c>
      <c r="L29" s="35" t="s">
        <v>253</v>
      </c>
    </row>
    <row r="30" customFormat="false" ht="19.4" hidden="false" customHeight="false" outlineLevel="0" collapsed="false">
      <c r="A30" s="35" t="s">
        <v>235</v>
      </c>
      <c r="B30" s="35" t="s">
        <v>237</v>
      </c>
      <c r="C30" s="35" t="n">
        <v>1</v>
      </c>
      <c r="D30" s="35" t="s">
        <v>113</v>
      </c>
      <c r="E30" s="35"/>
      <c r="F30" s="35"/>
      <c r="G30" s="35"/>
      <c r="H30" s="35" t="s">
        <v>114</v>
      </c>
      <c r="I30" s="38" t="s">
        <v>115</v>
      </c>
      <c r="J30" s="35" t="s">
        <v>116</v>
      </c>
      <c r="K30" s="35" t="s">
        <v>116</v>
      </c>
      <c r="L30" s="35" t="s">
        <v>257</v>
      </c>
    </row>
    <row r="31" customFormat="false" ht="19.4" hidden="false" customHeight="false" outlineLevel="0" collapsed="false">
      <c r="A31" s="35" t="s">
        <v>235</v>
      </c>
      <c r="B31" s="35" t="s">
        <v>237</v>
      </c>
      <c r="C31" s="35" t="n">
        <v>1</v>
      </c>
      <c r="D31" s="35" t="s">
        <v>113</v>
      </c>
      <c r="E31" s="35"/>
      <c r="F31" s="35"/>
      <c r="G31" s="35"/>
      <c r="H31" s="35" t="s">
        <v>114</v>
      </c>
      <c r="I31" s="38" t="s">
        <v>115</v>
      </c>
      <c r="J31" s="35" t="s">
        <v>116</v>
      </c>
      <c r="K31" s="35" t="s">
        <v>116</v>
      </c>
      <c r="L31" s="35" t="s">
        <v>260</v>
      </c>
    </row>
    <row r="32" customFormat="false" ht="19.4" hidden="false" customHeight="false" outlineLevel="0" collapsed="false">
      <c r="A32" s="35" t="s">
        <v>235</v>
      </c>
      <c r="B32" s="35" t="s">
        <v>237</v>
      </c>
      <c r="C32" s="35" t="n">
        <v>1</v>
      </c>
      <c r="D32" s="35" t="s">
        <v>113</v>
      </c>
      <c r="E32" s="35"/>
      <c r="F32" s="35"/>
      <c r="G32" s="35"/>
      <c r="H32" s="35" t="s">
        <v>114</v>
      </c>
      <c r="I32" s="38" t="s">
        <v>115</v>
      </c>
      <c r="J32" s="35" t="s">
        <v>116</v>
      </c>
      <c r="K32" s="35" t="s">
        <v>116</v>
      </c>
      <c r="L32" s="35" t="s">
        <v>263</v>
      </c>
    </row>
    <row r="33" customFormat="false" ht="19.4" hidden="false" customHeight="false" outlineLevel="0" collapsed="false">
      <c r="A33" s="35" t="s">
        <v>235</v>
      </c>
      <c r="B33" s="35" t="s">
        <v>237</v>
      </c>
      <c r="C33" s="35" t="n">
        <v>1</v>
      </c>
      <c r="D33" s="35" t="s">
        <v>113</v>
      </c>
      <c r="E33" s="35"/>
      <c r="F33" s="35"/>
      <c r="G33" s="35"/>
      <c r="H33" s="35" t="s">
        <v>114</v>
      </c>
      <c r="I33" s="38" t="s">
        <v>115</v>
      </c>
      <c r="J33" s="35" t="s">
        <v>116</v>
      </c>
      <c r="K33" s="35" t="s">
        <v>116</v>
      </c>
      <c r="L33" s="35" t="s">
        <v>266</v>
      </c>
    </row>
    <row r="34" customFormat="false" ht="19.4" hidden="false" customHeight="false" outlineLevel="0" collapsed="false">
      <c r="A34" s="35" t="s">
        <v>375</v>
      </c>
      <c r="B34" s="35" t="s">
        <v>377</v>
      </c>
      <c r="C34" s="35" t="n">
        <v>1</v>
      </c>
      <c r="D34" s="35" t="s">
        <v>113</v>
      </c>
      <c r="E34" s="35"/>
      <c r="F34" s="35"/>
      <c r="G34" s="35"/>
      <c r="H34" s="35" t="s">
        <v>114</v>
      </c>
      <c r="I34" s="38" t="s">
        <v>115</v>
      </c>
      <c r="J34" s="35" t="s">
        <v>116</v>
      </c>
      <c r="K34" s="35" t="s">
        <v>116</v>
      </c>
      <c r="L34" s="35" t="s">
        <v>382</v>
      </c>
    </row>
    <row r="35" customFormat="false" ht="19.4" hidden="false" customHeight="false" outlineLevel="0" collapsed="false">
      <c r="A35" s="35" t="s">
        <v>375</v>
      </c>
      <c r="B35" s="35" t="s">
        <v>377</v>
      </c>
      <c r="C35" s="35" t="n">
        <v>1</v>
      </c>
      <c r="D35" s="35" t="s">
        <v>113</v>
      </c>
      <c r="E35" s="35"/>
      <c r="F35" s="35"/>
      <c r="G35" s="35"/>
      <c r="H35" s="35" t="s">
        <v>114</v>
      </c>
      <c r="I35" s="38" t="s">
        <v>115</v>
      </c>
      <c r="J35" s="35" t="s">
        <v>116</v>
      </c>
      <c r="K35" s="35" t="s">
        <v>116</v>
      </c>
      <c r="L35" s="35" t="s">
        <v>387</v>
      </c>
    </row>
    <row r="36" customFormat="false" ht="19.4" hidden="false" customHeight="false" outlineLevel="0" collapsed="false">
      <c r="A36" s="35" t="s">
        <v>127</v>
      </c>
      <c r="B36" s="35" t="s">
        <v>129</v>
      </c>
      <c r="C36" s="35" t="n">
        <v>11</v>
      </c>
      <c r="D36" s="35" t="s">
        <v>113</v>
      </c>
      <c r="E36" s="35"/>
      <c r="F36" s="35"/>
      <c r="G36" s="35"/>
      <c r="H36" s="35" t="s">
        <v>114</v>
      </c>
      <c r="I36" s="38" t="s">
        <v>115</v>
      </c>
      <c r="J36" s="35" t="s">
        <v>116</v>
      </c>
      <c r="K36" s="35" t="s">
        <v>116</v>
      </c>
      <c r="L36" s="35" t="s">
        <v>136</v>
      </c>
    </row>
    <row r="37" customFormat="false" ht="19.4" hidden="false" customHeight="false" outlineLevel="0" collapsed="false">
      <c r="A37" s="35" t="s">
        <v>127</v>
      </c>
      <c r="B37" s="35" t="s">
        <v>129</v>
      </c>
      <c r="C37" s="35" t="n">
        <v>4</v>
      </c>
      <c r="D37" s="35" t="s">
        <v>113</v>
      </c>
      <c r="E37" s="35"/>
      <c r="F37" s="35"/>
      <c r="G37" s="35"/>
      <c r="H37" s="35" t="s">
        <v>114</v>
      </c>
      <c r="I37" s="38" t="s">
        <v>115</v>
      </c>
      <c r="J37" s="35" t="s">
        <v>116</v>
      </c>
      <c r="K37" s="35" t="s">
        <v>116</v>
      </c>
      <c r="L37" s="35" t="s">
        <v>158</v>
      </c>
    </row>
    <row r="38" customFormat="false" ht="19.4" hidden="false" customHeight="false" outlineLevel="0" collapsed="false">
      <c r="A38" s="35" t="s">
        <v>388</v>
      </c>
      <c r="B38" s="35" t="s">
        <v>390</v>
      </c>
      <c r="C38" s="35" t="n">
        <v>6</v>
      </c>
      <c r="D38" s="35" t="s">
        <v>113</v>
      </c>
      <c r="E38" s="35"/>
      <c r="F38" s="35"/>
      <c r="G38" s="35"/>
      <c r="H38" s="35" t="s">
        <v>114</v>
      </c>
      <c r="I38" s="38" t="s">
        <v>115</v>
      </c>
      <c r="J38" s="35" t="s">
        <v>116</v>
      </c>
      <c r="K38" s="35" t="s">
        <v>116</v>
      </c>
      <c r="L38" s="35" t="s">
        <v>396</v>
      </c>
    </row>
    <row r="39" customFormat="false" ht="19.4" hidden="false" customHeight="false" outlineLevel="0" collapsed="false">
      <c r="A39" s="35" t="s">
        <v>346</v>
      </c>
      <c r="B39" s="35" t="s">
        <v>348</v>
      </c>
      <c r="C39" s="35" t="n">
        <v>1</v>
      </c>
      <c r="D39" s="35" t="s">
        <v>113</v>
      </c>
      <c r="E39" s="35"/>
      <c r="F39" s="35"/>
      <c r="G39" s="35"/>
      <c r="H39" s="35" t="s">
        <v>114</v>
      </c>
      <c r="I39" s="38" t="s">
        <v>115</v>
      </c>
      <c r="J39" s="35" t="s">
        <v>116</v>
      </c>
      <c r="K39" s="35" t="s">
        <v>116</v>
      </c>
      <c r="L39" s="35" t="s">
        <v>354</v>
      </c>
    </row>
    <row r="40" customFormat="false" ht="19.4" hidden="false" customHeight="false" outlineLevel="0" collapsed="false">
      <c r="A40" s="35" t="s">
        <v>346</v>
      </c>
      <c r="B40" s="35" t="s">
        <v>348</v>
      </c>
      <c r="C40" s="35" t="n">
        <v>1</v>
      </c>
      <c r="D40" s="35" t="s">
        <v>113</v>
      </c>
      <c r="E40" s="35"/>
      <c r="F40" s="35"/>
      <c r="G40" s="35"/>
      <c r="H40" s="35" t="s">
        <v>114</v>
      </c>
      <c r="I40" s="38" t="s">
        <v>115</v>
      </c>
      <c r="J40" s="35" t="s">
        <v>116</v>
      </c>
      <c r="K40" s="35" t="s">
        <v>116</v>
      </c>
      <c r="L40" s="35" t="s">
        <v>358</v>
      </c>
    </row>
    <row r="41" customFormat="false" ht="19.4" hidden="false" customHeight="false" outlineLevel="0" collapsed="false">
      <c r="A41" s="35" t="s">
        <v>346</v>
      </c>
      <c r="B41" s="35" t="s">
        <v>348</v>
      </c>
      <c r="C41" s="35" t="n">
        <v>1</v>
      </c>
      <c r="D41" s="35" t="s">
        <v>113</v>
      </c>
      <c r="E41" s="35"/>
      <c r="F41" s="35"/>
      <c r="G41" s="35"/>
      <c r="H41" s="35" t="s">
        <v>114</v>
      </c>
      <c r="I41" s="38" t="s">
        <v>115</v>
      </c>
      <c r="J41" s="35" t="s">
        <v>116</v>
      </c>
      <c r="K41" s="35" t="s">
        <v>116</v>
      </c>
      <c r="L41" s="35" t="s">
        <v>361</v>
      </c>
    </row>
    <row r="42" customFormat="false" ht="19.4" hidden="false" customHeight="false" outlineLevel="0" collapsed="false">
      <c r="A42" s="35" t="s">
        <v>346</v>
      </c>
      <c r="B42" s="35" t="s">
        <v>348</v>
      </c>
      <c r="C42" s="35" t="n">
        <v>1</v>
      </c>
      <c r="D42" s="35" t="s">
        <v>113</v>
      </c>
      <c r="E42" s="35"/>
      <c r="F42" s="35"/>
      <c r="G42" s="35"/>
      <c r="H42" s="35" t="s">
        <v>114</v>
      </c>
      <c r="I42" s="38" t="s">
        <v>115</v>
      </c>
      <c r="J42" s="35" t="s">
        <v>116</v>
      </c>
      <c r="K42" s="35" t="s">
        <v>116</v>
      </c>
      <c r="L42" s="35" t="s">
        <v>364</v>
      </c>
    </row>
    <row r="43" customFormat="false" ht="19.4" hidden="false" customHeight="false" outlineLevel="0" collapsed="false">
      <c r="A43" s="35" t="s">
        <v>346</v>
      </c>
      <c r="B43" s="35" t="s">
        <v>348</v>
      </c>
      <c r="C43" s="35" t="n">
        <v>1</v>
      </c>
      <c r="D43" s="35" t="s">
        <v>113</v>
      </c>
      <c r="E43" s="35"/>
      <c r="F43" s="35"/>
      <c r="G43" s="35"/>
      <c r="H43" s="35" t="s">
        <v>114</v>
      </c>
      <c r="I43" s="38" t="s">
        <v>115</v>
      </c>
      <c r="J43" s="35" t="s">
        <v>116</v>
      </c>
      <c r="K43" s="35" t="s">
        <v>116</v>
      </c>
      <c r="L43" s="35" t="s">
        <v>367</v>
      </c>
    </row>
    <row r="44" customFormat="false" ht="19.4" hidden="false" customHeight="false" outlineLevel="0" collapsed="false">
      <c r="A44" s="35" t="s">
        <v>346</v>
      </c>
      <c r="B44" s="35" t="s">
        <v>348</v>
      </c>
      <c r="C44" s="35" t="n">
        <v>1</v>
      </c>
      <c r="D44" s="35" t="s">
        <v>113</v>
      </c>
      <c r="E44" s="35"/>
      <c r="F44" s="35"/>
      <c r="G44" s="35"/>
      <c r="H44" s="35" t="s">
        <v>114</v>
      </c>
      <c r="I44" s="38" t="s">
        <v>115</v>
      </c>
      <c r="J44" s="35" t="s">
        <v>116</v>
      </c>
      <c r="K44" s="35" t="s">
        <v>116</v>
      </c>
      <c r="L44" s="35" t="s">
        <v>369</v>
      </c>
    </row>
    <row r="45" customFormat="false" ht="19.4" hidden="false" customHeight="false" outlineLevel="0" collapsed="false">
      <c r="A45" s="35" t="s">
        <v>346</v>
      </c>
      <c r="B45" s="35" t="s">
        <v>348</v>
      </c>
      <c r="C45" s="35" t="n">
        <v>1</v>
      </c>
      <c r="D45" s="35" t="s">
        <v>113</v>
      </c>
      <c r="E45" s="35"/>
      <c r="F45" s="35"/>
      <c r="G45" s="35"/>
      <c r="H45" s="35" t="s">
        <v>114</v>
      </c>
      <c r="I45" s="38" t="s">
        <v>115</v>
      </c>
      <c r="J45" s="35" t="s">
        <v>116</v>
      </c>
      <c r="K45" s="35" t="s">
        <v>116</v>
      </c>
      <c r="L45" s="35" t="s">
        <v>371</v>
      </c>
    </row>
    <row r="46" customFormat="false" ht="19.4" hidden="false" customHeight="false" outlineLevel="0" collapsed="false">
      <c r="A46" s="35" t="s">
        <v>346</v>
      </c>
      <c r="B46" s="35" t="s">
        <v>348</v>
      </c>
      <c r="C46" s="35" t="n">
        <v>1</v>
      </c>
      <c r="D46" s="35" t="s">
        <v>113</v>
      </c>
      <c r="E46" s="35"/>
      <c r="F46" s="35"/>
      <c r="G46" s="35"/>
      <c r="H46" s="35" t="s">
        <v>114</v>
      </c>
      <c r="I46" s="38" t="s">
        <v>115</v>
      </c>
      <c r="J46" s="35" t="s">
        <v>116</v>
      </c>
      <c r="K46" s="35" t="s">
        <v>116</v>
      </c>
      <c r="L46" s="35" t="s">
        <v>374</v>
      </c>
    </row>
    <row r="47" customFormat="false" ht="19.4" hidden="false" customHeight="false" outlineLevel="0" collapsed="false">
      <c r="A47" s="35" t="s">
        <v>411</v>
      </c>
      <c r="B47" s="35" t="s">
        <v>413</v>
      </c>
      <c r="C47" s="35" t="n">
        <v>12</v>
      </c>
      <c r="D47" s="35" t="s">
        <v>422</v>
      </c>
      <c r="E47" s="35" t="n">
        <v>200</v>
      </c>
      <c r="F47" s="35" t="n">
        <v>200</v>
      </c>
      <c r="G47" s="35" t="n">
        <v>200</v>
      </c>
      <c r="H47" s="35" t="s">
        <v>44</v>
      </c>
      <c r="I47" s="36" t="s">
        <v>423</v>
      </c>
      <c r="J47" s="35" t="s">
        <v>93</v>
      </c>
      <c r="K47" s="35" t="s">
        <v>599</v>
      </c>
      <c r="L47" s="35" t="s">
        <v>420</v>
      </c>
    </row>
    <row r="48" customFormat="false" ht="19.4" hidden="false" customHeight="false" outlineLevel="0" collapsed="false">
      <c r="A48" s="35" t="s">
        <v>510</v>
      </c>
      <c r="B48" s="35" t="s">
        <v>512</v>
      </c>
      <c r="C48" s="35" t="n">
        <v>9</v>
      </c>
      <c r="D48" s="35" t="s">
        <v>113</v>
      </c>
      <c r="E48" s="35"/>
      <c r="F48" s="35"/>
      <c r="G48" s="35"/>
      <c r="H48" s="35" t="s">
        <v>114</v>
      </c>
      <c r="I48" s="38" t="s">
        <v>115</v>
      </c>
      <c r="J48" s="35" t="s">
        <v>116</v>
      </c>
      <c r="K48" s="35" t="s">
        <v>116</v>
      </c>
      <c r="L48" s="35" t="s">
        <v>519</v>
      </c>
    </row>
    <row r="49" customFormat="false" ht="19.4" hidden="false" customHeight="false" outlineLevel="0" collapsed="false">
      <c r="A49" s="35" t="s">
        <v>267</v>
      </c>
      <c r="B49" s="35" t="s">
        <v>302</v>
      </c>
      <c r="C49" s="35" t="n">
        <v>1</v>
      </c>
      <c r="D49" s="35" t="s">
        <v>113</v>
      </c>
      <c r="E49" s="35"/>
      <c r="F49" s="35"/>
      <c r="G49" s="35"/>
      <c r="H49" s="35" t="s">
        <v>114</v>
      </c>
      <c r="I49" s="38" t="s">
        <v>115</v>
      </c>
      <c r="J49" s="35" t="s">
        <v>116</v>
      </c>
      <c r="K49" s="35" t="s">
        <v>116</v>
      </c>
      <c r="L49" s="35" t="s">
        <v>305</v>
      </c>
    </row>
    <row r="50" customFormat="false" ht="19.4" hidden="false" customHeight="false" outlineLevel="0" collapsed="false">
      <c r="A50" s="35" t="s">
        <v>267</v>
      </c>
      <c r="B50" s="35" t="s">
        <v>302</v>
      </c>
      <c r="C50" s="35" t="n">
        <v>1</v>
      </c>
      <c r="D50" s="35" t="s">
        <v>113</v>
      </c>
      <c r="E50" s="35"/>
      <c r="F50" s="35"/>
      <c r="G50" s="35"/>
      <c r="H50" s="35" t="s">
        <v>114</v>
      </c>
      <c r="I50" s="38" t="s">
        <v>115</v>
      </c>
      <c r="J50" s="35" t="s">
        <v>116</v>
      </c>
      <c r="K50" s="35" t="s">
        <v>116</v>
      </c>
      <c r="L50" s="35" t="s">
        <v>308</v>
      </c>
    </row>
    <row r="51" customFormat="false" ht="19.4" hidden="false" customHeight="false" outlineLevel="0" collapsed="false">
      <c r="A51" s="35" t="s">
        <v>267</v>
      </c>
      <c r="B51" s="35" t="s">
        <v>302</v>
      </c>
      <c r="C51" s="35" t="n">
        <v>1</v>
      </c>
      <c r="D51" s="35" t="s">
        <v>113</v>
      </c>
      <c r="E51" s="35"/>
      <c r="F51" s="35"/>
      <c r="G51" s="35"/>
      <c r="H51" s="35" t="s">
        <v>114</v>
      </c>
      <c r="I51" s="38" t="s">
        <v>115</v>
      </c>
      <c r="J51" s="35" t="s">
        <v>116</v>
      </c>
      <c r="K51" s="35" t="s">
        <v>116</v>
      </c>
      <c r="L51" s="35" t="s">
        <v>311</v>
      </c>
    </row>
    <row r="52" customFormat="false" ht="19.4" hidden="false" customHeight="false" outlineLevel="0" collapsed="false">
      <c r="A52" s="35" t="s">
        <v>267</v>
      </c>
      <c r="B52" s="35" t="s">
        <v>302</v>
      </c>
      <c r="C52" s="35" t="n">
        <v>1</v>
      </c>
      <c r="D52" s="35" t="s">
        <v>113</v>
      </c>
      <c r="E52" s="35"/>
      <c r="F52" s="35"/>
      <c r="G52" s="35"/>
      <c r="H52" s="35" t="s">
        <v>114</v>
      </c>
      <c r="I52" s="38" t="s">
        <v>115</v>
      </c>
      <c r="J52" s="35" t="s">
        <v>116</v>
      </c>
      <c r="K52" s="35" t="s">
        <v>116</v>
      </c>
      <c r="L52" s="35" t="s">
        <v>313</v>
      </c>
    </row>
    <row r="53" customFormat="false" ht="19.4" hidden="false" customHeight="false" outlineLevel="0" collapsed="false">
      <c r="A53" s="35" t="s">
        <v>267</v>
      </c>
      <c r="B53" s="35" t="s">
        <v>302</v>
      </c>
      <c r="C53" s="35" t="n">
        <v>1</v>
      </c>
      <c r="D53" s="35" t="s">
        <v>113</v>
      </c>
      <c r="E53" s="35"/>
      <c r="F53" s="35"/>
      <c r="G53" s="35"/>
      <c r="H53" s="35" t="s">
        <v>114</v>
      </c>
      <c r="I53" s="38" t="s">
        <v>115</v>
      </c>
      <c r="J53" s="35" t="s">
        <v>116</v>
      </c>
      <c r="K53" s="35" t="s">
        <v>116</v>
      </c>
      <c r="L53" s="35" t="s">
        <v>315</v>
      </c>
    </row>
    <row r="54" customFormat="false" ht="19.4" hidden="false" customHeight="false" outlineLevel="0" collapsed="false">
      <c r="A54" s="35" t="s">
        <v>267</v>
      </c>
      <c r="B54" s="35" t="s">
        <v>302</v>
      </c>
      <c r="C54" s="35" t="n">
        <v>1</v>
      </c>
      <c r="D54" s="35" t="s">
        <v>113</v>
      </c>
      <c r="E54" s="35"/>
      <c r="F54" s="35"/>
      <c r="G54" s="35"/>
      <c r="H54" s="35" t="s">
        <v>114</v>
      </c>
      <c r="I54" s="38" t="s">
        <v>115</v>
      </c>
      <c r="J54" s="35" t="s">
        <v>116</v>
      </c>
      <c r="K54" s="35" t="s">
        <v>116</v>
      </c>
      <c r="L54" s="35" t="s">
        <v>317</v>
      </c>
    </row>
    <row r="55" customFormat="false" ht="19.4" hidden="false" customHeight="false" outlineLevel="0" collapsed="false">
      <c r="A55" s="35" t="s">
        <v>267</v>
      </c>
      <c r="B55" s="35" t="s">
        <v>269</v>
      </c>
      <c r="C55" s="35" t="n">
        <v>1</v>
      </c>
      <c r="D55" s="35" t="s">
        <v>113</v>
      </c>
      <c r="E55" s="35"/>
      <c r="F55" s="35"/>
      <c r="G55" s="35"/>
      <c r="H55" s="35" t="s">
        <v>114</v>
      </c>
      <c r="I55" s="38" t="s">
        <v>115</v>
      </c>
      <c r="J55" s="35" t="s">
        <v>116</v>
      </c>
      <c r="K55" s="35" t="s">
        <v>116</v>
      </c>
      <c r="L55" s="35" t="s">
        <v>274</v>
      </c>
    </row>
    <row r="56" customFormat="false" ht="19.4" hidden="false" customHeight="false" outlineLevel="0" collapsed="false">
      <c r="A56" s="35" t="s">
        <v>267</v>
      </c>
      <c r="B56" s="35" t="s">
        <v>269</v>
      </c>
      <c r="C56" s="35" t="n">
        <v>1</v>
      </c>
      <c r="D56" s="35" t="s">
        <v>113</v>
      </c>
      <c r="E56" s="35"/>
      <c r="F56" s="35"/>
      <c r="G56" s="35"/>
      <c r="H56" s="35" t="s">
        <v>114</v>
      </c>
      <c r="I56" s="38" t="s">
        <v>115</v>
      </c>
      <c r="J56" s="35" t="s">
        <v>116</v>
      </c>
      <c r="K56" s="35" t="s">
        <v>116</v>
      </c>
      <c r="L56" s="35" t="s">
        <v>280</v>
      </c>
    </row>
    <row r="57" customFormat="false" ht="19.4" hidden="false" customHeight="false" outlineLevel="0" collapsed="false">
      <c r="A57" s="35" t="s">
        <v>267</v>
      </c>
      <c r="B57" s="35" t="s">
        <v>269</v>
      </c>
      <c r="C57" s="35" t="n">
        <v>1</v>
      </c>
      <c r="D57" s="35" t="s">
        <v>113</v>
      </c>
      <c r="E57" s="35"/>
      <c r="F57" s="35"/>
      <c r="G57" s="35"/>
      <c r="H57" s="35" t="s">
        <v>114</v>
      </c>
      <c r="I57" s="38" t="s">
        <v>115</v>
      </c>
      <c r="J57" s="35" t="s">
        <v>116</v>
      </c>
      <c r="K57" s="35" t="s">
        <v>116</v>
      </c>
      <c r="L57" s="35" t="s">
        <v>283</v>
      </c>
    </row>
    <row r="58" customFormat="false" ht="19.4" hidden="false" customHeight="false" outlineLevel="0" collapsed="false">
      <c r="A58" s="35" t="s">
        <v>267</v>
      </c>
      <c r="B58" s="35" t="s">
        <v>269</v>
      </c>
      <c r="C58" s="35" t="n">
        <v>1</v>
      </c>
      <c r="D58" s="35" t="s">
        <v>113</v>
      </c>
      <c r="E58" s="35"/>
      <c r="F58" s="35"/>
      <c r="G58" s="35"/>
      <c r="H58" s="35" t="s">
        <v>114</v>
      </c>
      <c r="I58" s="38" t="s">
        <v>115</v>
      </c>
      <c r="J58" s="35" t="s">
        <v>116</v>
      </c>
      <c r="K58" s="35" t="s">
        <v>116</v>
      </c>
      <c r="L58" s="35" t="s">
        <v>286</v>
      </c>
    </row>
    <row r="59" customFormat="false" ht="19.4" hidden="false" customHeight="false" outlineLevel="0" collapsed="false">
      <c r="A59" s="35" t="s">
        <v>267</v>
      </c>
      <c r="B59" s="35" t="s">
        <v>269</v>
      </c>
      <c r="C59" s="35" t="n">
        <v>1</v>
      </c>
      <c r="D59" s="35" t="s">
        <v>113</v>
      </c>
      <c r="E59" s="35"/>
      <c r="F59" s="35"/>
      <c r="G59" s="35"/>
      <c r="H59" s="35" t="s">
        <v>114</v>
      </c>
      <c r="I59" s="38" t="s">
        <v>115</v>
      </c>
      <c r="J59" s="35" t="s">
        <v>116</v>
      </c>
      <c r="K59" s="35" t="s">
        <v>116</v>
      </c>
      <c r="L59" s="35" t="s">
        <v>288</v>
      </c>
    </row>
    <row r="60" customFormat="false" ht="19.4" hidden="false" customHeight="false" outlineLevel="0" collapsed="false">
      <c r="A60" s="35" t="s">
        <v>267</v>
      </c>
      <c r="B60" s="35" t="s">
        <v>269</v>
      </c>
      <c r="C60" s="35" t="n">
        <v>1</v>
      </c>
      <c r="D60" s="35" t="s">
        <v>113</v>
      </c>
      <c r="E60" s="35"/>
      <c r="F60" s="35"/>
      <c r="G60" s="35"/>
      <c r="H60" s="35" t="s">
        <v>114</v>
      </c>
      <c r="I60" s="38" t="s">
        <v>115</v>
      </c>
      <c r="J60" s="35" t="s">
        <v>116</v>
      </c>
      <c r="K60" s="35" t="s">
        <v>116</v>
      </c>
      <c r="L60" s="35" t="s">
        <v>292</v>
      </c>
    </row>
    <row r="61" customFormat="false" ht="19.4" hidden="false" customHeight="false" outlineLevel="0" collapsed="false">
      <c r="A61" s="35" t="s">
        <v>267</v>
      </c>
      <c r="B61" s="35" t="s">
        <v>269</v>
      </c>
      <c r="C61" s="35" t="n">
        <v>1</v>
      </c>
      <c r="D61" s="35" t="s">
        <v>113</v>
      </c>
      <c r="E61" s="35"/>
      <c r="F61" s="35"/>
      <c r="G61" s="35"/>
      <c r="H61" s="35" t="s">
        <v>114</v>
      </c>
      <c r="I61" s="38" t="s">
        <v>115</v>
      </c>
      <c r="J61" s="35" t="s">
        <v>116</v>
      </c>
      <c r="K61" s="35" t="s">
        <v>116</v>
      </c>
      <c r="L61" s="35" t="s">
        <v>296</v>
      </c>
    </row>
    <row r="62" customFormat="false" ht="19.4" hidden="false" customHeight="false" outlineLevel="0" collapsed="false">
      <c r="A62" s="35" t="s">
        <v>267</v>
      </c>
      <c r="B62" s="35" t="s">
        <v>269</v>
      </c>
      <c r="C62" s="35" t="n">
        <v>1</v>
      </c>
      <c r="D62" s="35" t="s">
        <v>113</v>
      </c>
      <c r="E62" s="35"/>
      <c r="F62" s="35"/>
      <c r="G62" s="35"/>
      <c r="H62" s="35" t="s">
        <v>114</v>
      </c>
      <c r="I62" s="38" t="s">
        <v>115</v>
      </c>
      <c r="J62" s="35" t="s">
        <v>116</v>
      </c>
      <c r="K62" s="35" t="s">
        <v>116</v>
      </c>
      <c r="L62" s="35" t="s">
        <v>300</v>
      </c>
    </row>
    <row r="63" customFormat="false" ht="19.4" hidden="false" customHeight="false" outlineLevel="0" collapsed="false">
      <c r="A63" s="35" t="s">
        <v>531</v>
      </c>
      <c r="B63" s="35" t="s">
        <v>543</v>
      </c>
      <c r="C63" s="35" t="n">
        <v>1</v>
      </c>
      <c r="D63" s="35" t="s">
        <v>113</v>
      </c>
      <c r="E63" s="35"/>
      <c r="F63" s="35"/>
      <c r="G63" s="35"/>
      <c r="H63" s="35" t="s">
        <v>114</v>
      </c>
      <c r="I63" s="38" t="s">
        <v>115</v>
      </c>
      <c r="J63" s="35" t="s">
        <v>116</v>
      </c>
      <c r="K63" s="35" t="s">
        <v>116</v>
      </c>
      <c r="L63" s="35" t="s">
        <v>548</v>
      </c>
    </row>
    <row r="64" customFormat="false" ht="19.4" hidden="false" customHeight="false" outlineLevel="0" collapsed="false">
      <c r="A64" s="35" t="s">
        <v>531</v>
      </c>
      <c r="B64" s="35" t="s">
        <v>533</v>
      </c>
      <c r="C64" s="35" t="n">
        <v>1</v>
      </c>
      <c r="D64" s="35" t="s">
        <v>113</v>
      </c>
      <c r="E64" s="35"/>
      <c r="F64" s="35"/>
      <c r="G64" s="35"/>
      <c r="H64" s="35" t="s">
        <v>114</v>
      </c>
      <c r="I64" s="38" t="s">
        <v>115</v>
      </c>
      <c r="J64" s="35" t="s">
        <v>116</v>
      </c>
      <c r="K64" s="35" t="s">
        <v>116</v>
      </c>
      <c r="L64" s="35" t="s">
        <v>540</v>
      </c>
    </row>
    <row r="65" customFormat="false" ht="19.4" hidden="false" customHeight="false" outlineLevel="0" collapsed="false">
      <c r="A65" s="35" t="s">
        <v>446</v>
      </c>
      <c r="B65" s="35" t="s">
        <v>481</v>
      </c>
      <c r="C65" s="35" t="n">
        <v>1</v>
      </c>
      <c r="D65" s="35" t="s">
        <v>489</v>
      </c>
      <c r="E65" s="35" t="n">
        <v>200</v>
      </c>
      <c r="F65" s="35" t="n">
        <v>200</v>
      </c>
      <c r="G65" s="35" t="n">
        <v>200</v>
      </c>
      <c r="H65" s="35" t="s">
        <v>44</v>
      </c>
      <c r="I65" s="36" t="s">
        <v>423</v>
      </c>
      <c r="J65" s="35" t="s">
        <v>93</v>
      </c>
      <c r="K65" s="35" t="s">
        <v>599</v>
      </c>
      <c r="L65" s="35" t="s">
        <v>487</v>
      </c>
    </row>
    <row r="66" customFormat="false" ht="19.4" hidden="false" customHeight="false" outlineLevel="0" collapsed="false">
      <c r="A66" s="35" t="s">
        <v>446</v>
      </c>
      <c r="B66" s="35" t="s">
        <v>448</v>
      </c>
      <c r="C66" s="35" t="n">
        <v>1</v>
      </c>
      <c r="D66" s="35" t="s">
        <v>456</v>
      </c>
      <c r="E66" s="35" t="n">
        <v>70</v>
      </c>
      <c r="F66" s="35"/>
      <c r="G66" s="35" t="n">
        <v>100</v>
      </c>
      <c r="H66" s="35" t="s">
        <v>457</v>
      </c>
      <c r="I66" s="39" t="s">
        <v>458</v>
      </c>
      <c r="J66" s="35" t="s">
        <v>459</v>
      </c>
      <c r="K66" s="35" t="s">
        <v>564</v>
      </c>
      <c r="L66" s="35" t="s">
        <v>454</v>
      </c>
    </row>
    <row r="67" customFormat="false" ht="19.4" hidden="false" customHeight="false" outlineLevel="0" collapsed="false">
      <c r="A67" s="35" t="s">
        <v>446</v>
      </c>
      <c r="B67" s="35" t="s">
        <v>462</v>
      </c>
      <c r="C67" s="35" t="n">
        <v>1</v>
      </c>
      <c r="D67" s="35" t="s">
        <v>456</v>
      </c>
      <c r="E67" s="35" t="n">
        <v>70</v>
      </c>
      <c r="F67" s="35"/>
      <c r="G67" s="35" t="n">
        <v>100</v>
      </c>
      <c r="H67" s="35" t="s">
        <v>457</v>
      </c>
      <c r="I67" s="39" t="s">
        <v>458</v>
      </c>
      <c r="J67" s="35" t="s">
        <v>459</v>
      </c>
      <c r="K67" s="35" t="s">
        <v>564</v>
      </c>
      <c r="L67" s="35" t="s">
        <v>465</v>
      </c>
    </row>
    <row r="68" customFormat="false" ht="19.4" hidden="false" customHeight="false" outlineLevel="0" collapsed="false">
      <c r="A68" s="35" t="s">
        <v>446</v>
      </c>
      <c r="B68" s="35" t="s">
        <v>467</v>
      </c>
      <c r="C68" s="35" t="n">
        <v>1</v>
      </c>
      <c r="D68" s="35" t="s">
        <v>456</v>
      </c>
      <c r="E68" s="35" t="n">
        <v>70</v>
      </c>
      <c r="F68" s="35"/>
      <c r="G68" s="35" t="n">
        <v>100</v>
      </c>
      <c r="H68" s="35" t="s">
        <v>457</v>
      </c>
      <c r="I68" s="39" t="s">
        <v>458</v>
      </c>
      <c r="J68" s="35" t="s">
        <v>459</v>
      </c>
      <c r="K68" s="35" t="s">
        <v>564</v>
      </c>
      <c r="L68" s="35" t="s">
        <v>470</v>
      </c>
    </row>
    <row r="69" customFormat="false" ht="19.4" hidden="false" customHeight="false" outlineLevel="0" collapsed="false">
      <c r="A69" s="35" t="s">
        <v>446</v>
      </c>
      <c r="B69" s="35" t="s">
        <v>507</v>
      </c>
      <c r="C69" s="35" t="n">
        <v>1</v>
      </c>
      <c r="D69" s="35" t="s">
        <v>113</v>
      </c>
      <c r="E69" s="35"/>
      <c r="F69" s="35"/>
      <c r="G69" s="35"/>
      <c r="H69" s="35" t="s">
        <v>114</v>
      </c>
      <c r="I69" s="38" t="s">
        <v>115</v>
      </c>
      <c r="J69" s="35" t="s">
        <v>116</v>
      </c>
      <c r="K69" s="35" t="s">
        <v>116</v>
      </c>
      <c r="L69" s="35" t="s">
        <v>509</v>
      </c>
    </row>
    <row r="70" customFormat="false" ht="19.4" hidden="false" customHeight="false" outlineLevel="0" collapsed="false">
      <c r="A70" s="35" t="s">
        <v>446</v>
      </c>
      <c r="B70" s="35" t="s">
        <v>503</v>
      </c>
      <c r="C70" s="35" t="n">
        <v>1</v>
      </c>
      <c r="D70" s="35" t="s">
        <v>113</v>
      </c>
      <c r="E70" s="35"/>
      <c r="F70" s="35"/>
      <c r="G70" s="35"/>
      <c r="H70" s="35" t="s">
        <v>114</v>
      </c>
      <c r="I70" s="38" t="s">
        <v>115</v>
      </c>
      <c r="J70" s="35" t="s">
        <v>116</v>
      </c>
      <c r="K70" s="35" t="s">
        <v>116</v>
      </c>
      <c r="L70" s="35" t="s">
        <v>505</v>
      </c>
    </row>
    <row r="71" customFormat="false" ht="19.4" hidden="false" customHeight="false" outlineLevel="0" collapsed="false">
      <c r="A71" s="35" t="s">
        <v>446</v>
      </c>
      <c r="B71" s="35" t="s">
        <v>492</v>
      </c>
      <c r="C71" s="35" t="n">
        <v>1</v>
      </c>
      <c r="D71" s="35" t="s">
        <v>113</v>
      </c>
      <c r="E71" s="35"/>
      <c r="F71" s="35"/>
      <c r="G71" s="35"/>
      <c r="H71" s="35" t="s">
        <v>114</v>
      </c>
      <c r="I71" s="38" t="s">
        <v>115</v>
      </c>
      <c r="J71" s="35" t="s">
        <v>116</v>
      </c>
      <c r="K71" s="35" t="s">
        <v>116</v>
      </c>
      <c r="L71" s="35" t="s">
        <v>496</v>
      </c>
    </row>
    <row r="72" customFormat="false" ht="19.4" hidden="false" customHeight="false" outlineLevel="0" collapsed="false">
      <c r="A72" s="35" t="s">
        <v>446</v>
      </c>
      <c r="B72" s="35" t="s">
        <v>498</v>
      </c>
      <c r="C72" s="35" t="n">
        <v>1</v>
      </c>
      <c r="D72" s="35" t="s">
        <v>113</v>
      </c>
      <c r="E72" s="35"/>
      <c r="F72" s="35"/>
      <c r="G72" s="35"/>
      <c r="H72" s="35" t="s">
        <v>114</v>
      </c>
      <c r="I72" s="38" t="s">
        <v>115</v>
      </c>
      <c r="J72" s="35" t="s">
        <v>116</v>
      </c>
      <c r="K72" s="35" t="s">
        <v>116</v>
      </c>
      <c r="L72" s="35" t="s">
        <v>501</v>
      </c>
    </row>
    <row r="73" customFormat="false" ht="19.4" hidden="false" customHeight="false" outlineLevel="0" collapsed="false">
      <c r="A73" s="35" t="s">
        <v>446</v>
      </c>
      <c r="B73" s="35" t="s">
        <v>472</v>
      </c>
      <c r="C73" s="35" t="n">
        <v>1</v>
      </c>
      <c r="D73" s="35" t="s">
        <v>113</v>
      </c>
      <c r="E73" s="35"/>
      <c r="F73" s="35"/>
      <c r="G73" s="35"/>
      <c r="H73" s="35" t="s">
        <v>114</v>
      </c>
      <c r="I73" s="38" t="s">
        <v>115</v>
      </c>
      <c r="J73" s="35" t="s">
        <v>116</v>
      </c>
      <c r="K73" s="35" t="s">
        <v>116</v>
      </c>
      <c r="L73" s="35" t="s">
        <v>478</v>
      </c>
    </row>
    <row r="74" customFormat="false" ht="19.4" hidden="false" customHeight="false" outlineLevel="0" collapsed="false">
      <c r="A74" s="35" t="s">
        <v>104</v>
      </c>
      <c r="B74" s="35" t="s">
        <v>106</v>
      </c>
      <c r="C74" s="35" t="n">
        <v>1</v>
      </c>
      <c r="D74" s="35" t="s">
        <v>113</v>
      </c>
      <c r="E74" s="35"/>
      <c r="F74" s="35"/>
      <c r="G74" s="35"/>
      <c r="H74" s="35" t="s">
        <v>114</v>
      </c>
      <c r="I74" s="38" t="s">
        <v>115</v>
      </c>
      <c r="J74" s="35" t="s">
        <v>116</v>
      </c>
      <c r="K74" s="35" t="s">
        <v>116</v>
      </c>
      <c r="L74" s="35" t="s">
        <v>112</v>
      </c>
    </row>
    <row r="75" customFormat="false" ht="19.4" hidden="false" customHeight="false" outlineLevel="0" collapsed="false">
      <c r="A75" s="35" t="s">
        <v>104</v>
      </c>
      <c r="B75" s="35" t="s">
        <v>106</v>
      </c>
      <c r="C75" s="35" t="n">
        <v>1</v>
      </c>
      <c r="D75" s="35" t="s">
        <v>113</v>
      </c>
      <c r="E75" s="35"/>
      <c r="F75" s="35"/>
      <c r="G75" s="35"/>
      <c r="H75" s="35" t="s">
        <v>114</v>
      </c>
      <c r="I75" s="38" t="s">
        <v>115</v>
      </c>
      <c r="J75" s="35" t="s">
        <v>116</v>
      </c>
      <c r="K75" s="35" t="s">
        <v>116</v>
      </c>
      <c r="L75" s="35" t="s">
        <v>120</v>
      </c>
    </row>
    <row r="76" customFormat="false" ht="19.4" hidden="false" customHeight="false" outlineLevel="0" collapsed="false">
      <c r="A76" s="35" t="s">
        <v>104</v>
      </c>
      <c r="B76" s="35" t="s">
        <v>106</v>
      </c>
      <c r="C76" s="35" t="n">
        <v>1</v>
      </c>
      <c r="D76" s="35" t="s">
        <v>113</v>
      </c>
      <c r="E76" s="35"/>
      <c r="F76" s="35"/>
      <c r="G76" s="35"/>
      <c r="H76" s="35" t="s">
        <v>114</v>
      </c>
      <c r="I76" s="38" t="s">
        <v>115</v>
      </c>
      <c r="J76" s="35" t="s">
        <v>116</v>
      </c>
      <c r="K76" s="35" t="s">
        <v>116</v>
      </c>
      <c r="L76" s="35" t="s">
        <v>123</v>
      </c>
    </row>
    <row r="77" customFormat="false" ht="19.4" hidden="false" customHeight="false" outlineLevel="0" collapsed="false">
      <c r="A77" s="35" t="s">
        <v>104</v>
      </c>
      <c r="B77" s="35" t="s">
        <v>106</v>
      </c>
      <c r="C77" s="35" t="n">
        <v>1</v>
      </c>
      <c r="D77" s="35" t="s">
        <v>113</v>
      </c>
      <c r="E77" s="35"/>
      <c r="F77" s="35"/>
      <c r="G77" s="35"/>
      <c r="H77" s="35" t="s">
        <v>114</v>
      </c>
      <c r="I77" s="38" t="s">
        <v>115</v>
      </c>
      <c r="J77" s="35" t="s">
        <v>116</v>
      </c>
      <c r="K77" s="35" t="s">
        <v>116</v>
      </c>
      <c r="L77" s="35" t="s">
        <v>126</v>
      </c>
    </row>
    <row r="78" customFormat="false" ht="19.4" hidden="false" customHeight="false" outlineLevel="0" collapsed="false">
      <c r="A78" s="35" t="s">
        <v>211</v>
      </c>
      <c r="B78" s="35" t="s">
        <v>213</v>
      </c>
      <c r="C78" s="35" t="n">
        <v>1</v>
      </c>
      <c r="D78" s="35" t="s">
        <v>113</v>
      </c>
      <c r="E78" s="35"/>
      <c r="F78" s="35"/>
      <c r="G78" s="35"/>
      <c r="H78" s="35" t="s">
        <v>114</v>
      </c>
      <c r="I78" s="38" t="s">
        <v>115</v>
      </c>
      <c r="J78" s="35" t="s">
        <v>116</v>
      </c>
      <c r="K78" s="35" t="s">
        <v>116</v>
      </c>
      <c r="L78" s="35" t="s">
        <v>219</v>
      </c>
    </row>
    <row r="79" customFormat="false" ht="19.4" hidden="false" customHeight="false" outlineLevel="0" collapsed="false">
      <c r="A79" s="35" t="s">
        <v>211</v>
      </c>
      <c r="B79" s="35" t="s">
        <v>213</v>
      </c>
      <c r="C79" s="35" t="n">
        <v>1</v>
      </c>
      <c r="D79" s="35" t="s">
        <v>113</v>
      </c>
      <c r="E79" s="35"/>
      <c r="F79" s="35"/>
      <c r="G79" s="35"/>
      <c r="H79" s="35" t="s">
        <v>114</v>
      </c>
      <c r="I79" s="38" t="s">
        <v>115</v>
      </c>
      <c r="J79" s="35" t="s">
        <v>116</v>
      </c>
      <c r="K79" s="35" t="s">
        <v>116</v>
      </c>
      <c r="L79" s="35" t="s">
        <v>223</v>
      </c>
    </row>
    <row r="80" customFormat="false" ht="19.4" hidden="false" customHeight="false" outlineLevel="0" collapsed="false">
      <c r="A80" s="35" t="s">
        <v>211</v>
      </c>
      <c r="B80" s="35" t="s">
        <v>225</v>
      </c>
      <c r="C80" s="35" t="n">
        <v>6</v>
      </c>
      <c r="D80" s="35" t="s">
        <v>113</v>
      </c>
      <c r="E80" s="35"/>
      <c r="F80" s="35"/>
      <c r="G80" s="35"/>
      <c r="H80" s="35" t="s">
        <v>114</v>
      </c>
      <c r="I80" s="38" t="s">
        <v>115</v>
      </c>
      <c r="J80" s="35" t="s">
        <v>116</v>
      </c>
      <c r="K80" s="35" t="s">
        <v>116</v>
      </c>
      <c r="L80" s="35" t="s">
        <v>223</v>
      </c>
    </row>
    <row r="81" customFormat="false" ht="19.4" hidden="false" customHeight="false" outlineLevel="0" collapsed="false">
      <c r="A81" s="35" t="s">
        <v>211</v>
      </c>
      <c r="B81" s="35" t="s">
        <v>225</v>
      </c>
      <c r="C81" s="35" t="n">
        <v>1</v>
      </c>
      <c r="D81" s="35" t="s">
        <v>113</v>
      </c>
      <c r="E81" s="35"/>
      <c r="F81" s="35"/>
      <c r="G81" s="35"/>
      <c r="H81" s="35" t="s">
        <v>114</v>
      </c>
      <c r="I81" s="38" t="s">
        <v>115</v>
      </c>
      <c r="J81" s="35" t="s">
        <v>116</v>
      </c>
      <c r="K81" s="35" t="s">
        <v>116</v>
      </c>
      <c r="L81" s="35" t="s">
        <v>442</v>
      </c>
    </row>
    <row r="82" customFormat="false" ht="19.4" hidden="false" customHeight="false" outlineLevel="0" collapsed="false">
      <c r="A82" s="35" t="s">
        <v>211</v>
      </c>
      <c r="B82" s="35" t="s">
        <v>225</v>
      </c>
      <c r="C82" s="35" t="n">
        <v>1</v>
      </c>
      <c r="D82" s="35" t="s">
        <v>113</v>
      </c>
      <c r="E82" s="35"/>
      <c r="F82" s="35"/>
      <c r="G82" s="35"/>
      <c r="H82" s="35" t="s">
        <v>114</v>
      </c>
      <c r="I82" s="38" t="s">
        <v>115</v>
      </c>
      <c r="J82" s="35" t="s">
        <v>116</v>
      </c>
      <c r="K82" s="35" t="s">
        <v>116</v>
      </c>
      <c r="L82" s="35" t="s">
        <v>445</v>
      </c>
    </row>
    <row r="83" customFormat="false" ht="19.4" hidden="false" customHeight="false" outlineLevel="0" collapsed="false">
      <c r="A83" s="35" t="s">
        <v>318</v>
      </c>
      <c r="B83" s="35" t="s">
        <v>320</v>
      </c>
      <c r="C83" s="35" t="n">
        <v>6</v>
      </c>
      <c r="D83" s="35" t="s">
        <v>113</v>
      </c>
      <c r="E83" s="35"/>
      <c r="F83" s="35"/>
      <c r="G83" s="35"/>
      <c r="H83" s="35" t="s">
        <v>114</v>
      </c>
      <c r="I83" s="38" t="s">
        <v>115</v>
      </c>
      <c r="J83" s="35" t="s">
        <v>116</v>
      </c>
      <c r="K83" s="35" t="s">
        <v>116</v>
      </c>
      <c r="L83" s="35" t="s">
        <v>325</v>
      </c>
    </row>
    <row r="84" customFormat="false" ht="19.4" hidden="false" customHeight="false" outlineLevel="0" collapsed="false">
      <c r="A84" s="35" t="s">
        <v>335</v>
      </c>
      <c r="B84" s="35" t="s">
        <v>337</v>
      </c>
      <c r="C84" s="35" t="n">
        <v>2</v>
      </c>
      <c r="D84" s="35" t="s">
        <v>113</v>
      </c>
      <c r="E84" s="35"/>
      <c r="F84" s="35"/>
      <c r="G84" s="35"/>
      <c r="H84" s="35" t="s">
        <v>114</v>
      </c>
      <c r="I84" s="38" t="s">
        <v>115</v>
      </c>
      <c r="J84" s="35" t="s">
        <v>116</v>
      </c>
      <c r="K84" s="35" t="s">
        <v>116</v>
      </c>
      <c r="L84" s="35" t="s">
        <v>342</v>
      </c>
    </row>
  </sheetData>
  <autoFilter ref="A21:L84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30"/>
    <col collapsed="false" customWidth="true" hidden="false" outlineLevel="0" max="5" min="3" style="1" width="14"/>
    <col collapsed="false" customWidth="true" hidden="false" outlineLevel="0" max="6" min="6" style="1" width="16"/>
    <col collapsed="false" customWidth="true" hidden="false" outlineLevel="0" max="7" min="7" style="1" width="70"/>
    <col collapsed="false" customWidth="true" hidden="false" outlineLevel="0" max="8" min="8" style="0" width="16"/>
    <col collapsed="false" customWidth="true" hidden="false" outlineLevel="0" max="9" min="9" style="0" width="13"/>
    <col collapsed="false" customWidth="true" hidden="false" outlineLevel="0" max="10" min="10" style="0" width="14"/>
    <col collapsed="false" customWidth="true" hidden="false" outlineLevel="0" max="11" min="11" style="0" width="16"/>
  </cols>
  <sheetData>
    <row r="1" customFormat="false" ht="27.75" hidden="false" customHeight="true" outlineLevel="0" collapsed="false">
      <c r="A1" s="40" t="s">
        <v>602</v>
      </c>
      <c r="B1" s="40"/>
      <c r="C1" s="40"/>
      <c r="D1" s="40"/>
      <c r="E1" s="40"/>
      <c r="F1" s="40"/>
      <c r="G1" s="40"/>
    </row>
    <row r="2" customFormat="false" ht="15" hidden="false" customHeight="true" outlineLevel="0" collapsed="false">
      <c r="A2" s="41" t="s">
        <v>603</v>
      </c>
      <c r="B2" s="41"/>
      <c r="C2" s="41"/>
      <c r="D2" s="41"/>
      <c r="E2" s="41"/>
      <c r="F2" s="41"/>
      <c r="G2" s="41"/>
    </row>
    <row r="4" customFormat="false" ht="15" hidden="false" customHeight="true" outlineLevel="0" collapsed="false">
      <c r="A4" s="42" t="s">
        <v>2</v>
      </c>
      <c r="B4" s="42" t="s">
        <v>3</v>
      </c>
      <c r="C4" s="42" t="s">
        <v>578</v>
      </c>
      <c r="D4" s="42" t="s">
        <v>604</v>
      </c>
      <c r="E4" s="42" t="s">
        <v>605</v>
      </c>
      <c r="F4" s="42" t="s">
        <v>606</v>
      </c>
      <c r="G4" s="42" t="s">
        <v>607</v>
      </c>
      <c r="H4" s="43" t="s">
        <v>608</v>
      </c>
      <c r="I4" s="43" t="s">
        <v>609</v>
      </c>
      <c r="J4" s="43" t="s">
        <v>610</v>
      </c>
      <c r="K4" s="43" t="s">
        <v>611</v>
      </c>
    </row>
    <row r="5" customFormat="false" ht="31.5" hidden="false" customHeight="true" outlineLevel="0" collapsed="false">
      <c r="A5" s="44" t="n">
        <v>1</v>
      </c>
      <c r="B5" s="45" t="s">
        <v>31</v>
      </c>
      <c r="C5" s="44" t="n">
        <v>20</v>
      </c>
      <c r="D5" s="44" t="n">
        <v>20</v>
      </c>
      <c r="E5" s="44" t="n">
        <v>0</v>
      </c>
      <c r="F5" s="44" t="n">
        <v>0</v>
      </c>
      <c r="G5" s="45" t="s">
        <v>612</v>
      </c>
      <c r="H5" s="46" t="n">
        <v>20</v>
      </c>
      <c r="I5" s="46" t="n">
        <v>0</v>
      </c>
      <c r="J5" s="46" t="n">
        <v>0</v>
      </c>
      <c r="K5" s="46" t="n">
        <v>0</v>
      </c>
    </row>
    <row r="6" customFormat="false" ht="31.5" hidden="false" customHeight="true" outlineLevel="0" collapsed="false">
      <c r="A6" s="44" t="n">
        <v>2</v>
      </c>
      <c r="B6" s="45" t="s">
        <v>163</v>
      </c>
      <c r="C6" s="44" t="n">
        <v>19</v>
      </c>
      <c r="D6" s="44" t="n">
        <v>19</v>
      </c>
      <c r="E6" s="44" t="n">
        <v>0</v>
      </c>
      <c r="F6" s="44" t="n">
        <v>0</v>
      </c>
      <c r="G6" s="45" t="s">
        <v>613</v>
      </c>
      <c r="H6" s="46" t="n">
        <v>0</v>
      </c>
      <c r="I6" s="46" t="n">
        <v>0</v>
      </c>
      <c r="J6" s="46" t="n">
        <v>19</v>
      </c>
      <c r="K6" s="46" t="n">
        <v>0</v>
      </c>
    </row>
    <row r="7" customFormat="false" ht="31.5" hidden="false" customHeight="true" outlineLevel="0" collapsed="false">
      <c r="A7" s="44" t="n">
        <v>3</v>
      </c>
      <c r="B7" s="45" t="s">
        <v>235</v>
      </c>
      <c r="C7" s="44" t="n">
        <v>8</v>
      </c>
      <c r="D7" s="44" t="n">
        <v>0</v>
      </c>
      <c r="E7" s="44" t="n">
        <v>8</v>
      </c>
      <c r="F7" s="44" t="n">
        <v>0</v>
      </c>
      <c r="G7" s="45" t="s">
        <v>237</v>
      </c>
      <c r="H7" s="46" t="n">
        <v>0</v>
      </c>
      <c r="I7" s="46" t="n">
        <v>0</v>
      </c>
      <c r="J7" s="46" t="n">
        <v>0</v>
      </c>
      <c r="K7" s="46" t="n">
        <v>8</v>
      </c>
    </row>
    <row r="8" customFormat="false" ht="31.5" hidden="false" customHeight="true" outlineLevel="0" collapsed="false">
      <c r="A8" s="44" t="n">
        <v>4</v>
      </c>
      <c r="B8" s="45" t="s">
        <v>375</v>
      </c>
      <c r="C8" s="44" t="n">
        <v>2</v>
      </c>
      <c r="D8" s="44" t="n">
        <v>2</v>
      </c>
      <c r="E8" s="44" t="n">
        <v>0</v>
      </c>
      <c r="F8" s="44" t="n">
        <v>0</v>
      </c>
      <c r="G8" s="45" t="s">
        <v>377</v>
      </c>
      <c r="H8" s="46" t="n">
        <v>0</v>
      </c>
      <c r="I8" s="46" t="n">
        <v>0</v>
      </c>
      <c r="J8" s="46" t="n">
        <v>0</v>
      </c>
      <c r="K8" s="46" t="n">
        <v>2</v>
      </c>
    </row>
    <row r="9" customFormat="false" ht="31.5" hidden="false" customHeight="true" outlineLevel="0" collapsed="false">
      <c r="A9" s="44" t="n">
        <v>5</v>
      </c>
      <c r="B9" s="45" t="s">
        <v>127</v>
      </c>
      <c r="C9" s="44" t="n">
        <v>15</v>
      </c>
      <c r="D9" s="44" t="n">
        <v>0</v>
      </c>
      <c r="E9" s="44" t="n">
        <v>15</v>
      </c>
      <c r="F9" s="44" t="n">
        <v>0</v>
      </c>
      <c r="G9" s="45" t="s">
        <v>129</v>
      </c>
      <c r="H9" s="46" t="n">
        <v>0</v>
      </c>
      <c r="I9" s="46" t="n">
        <v>0</v>
      </c>
      <c r="J9" s="46" t="n">
        <v>0</v>
      </c>
      <c r="K9" s="46" t="n">
        <v>15</v>
      </c>
    </row>
    <row r="10" customFormat="false" ht="31.5" hidden="false" customHeight="true" outlineLevel="0" collapsed="false">
      <c r="A10" s="44" t="n">
        <v>6</v>
      </c>
      <c r="B10" s="45" t="s">
        <v>388</v>
      </c>
      <c r="C10" s="44" t="n">
        <v>6</v>
      </c>
      <c r="D10" s="44" t="n">
        <v>4</v>
      </c>
      <c r="E10" s="44" t="n">
        <v>0</v>
      </c>
      <c r="F10" s="44" t="n">
        <v>2</v>
      </c>
      <c r="G10" s="45" t="s">
        <v>390</v>
      </c>
      <c r="H10" s="46" t="n">
        <v>0</v>
      </c>
      <c r="I10" s="46" t="n">
        <v>0</v>
      </c>
      <c r="J10" s="46" t="n">
        <v>0</v>
      </c>
      <c r="K10" s="46" t="n">
        <v>6</v>
      </c>
    </row>
    <row r="11" customFormat="false" ht="31.5" hidden="false" customHeight="true" outlineLevel="0" collapsed="false">
      <c r="A11" s="44" t="n">
        <v>7</v>
      </c>
      <c r="B11" s="45" t="s">
        <v>346</v>
      </c>
      <c r="C11" s="44" t="n">
        <v>8</v>
      </c>
      <c r="D11" s="44" t="n">
        <v>0</v>
      </c>
      <c r="E11" s="44" t="n">
        <v>8</v>
      </c>
      <c r="F11" s="44" t="n">
        <v>0</v>
      </c>
      <c r="G11" s="45" t="s">
        <v>348</v>
      </c>
      <c r="H11" s="46" t="n">
        <v>0</v>
      </c>
      <c r="I11" s="46" t="n">
        <v>0</v>
      </c>
      <c r="J11" s="46" t="n">
        <v>0</v>
      </c>
      <c r="K11" s="46" t="n">
        <v>8</v>
      </c>
    </row>
    <row r="12" customFormat="false" ht="31.5" hidden="false" customHeight="true" outlineLevel="0" collapsed="false">
      <c r="A12" s="44" t="n">
        <v>8</v>
      </c>
      <c r="B12" s="45" t="s">
        <v>411</v>
      </c>
      <c r="C12" s="44" t="n">
        <v>12</v>
      </c>
      <c r="D12" s="44" t="n">
        <v>0</v>
      </c>
      <c r="E12" s="44" t="n">
        <v>0</v>
      </c>
      <c r="F12" s="44" t="n">
        <v>12</v>
      </c>
      <c r="G12" s="45" t="s">
        <v>413</v>
      </c>
      <c r="H12" s="46" t="n">
        <v>12</v>
      </c>
      <c r="I12" s="46" t="n">
        <v>0</v>
      </c>
      <c r="J12" s="46" t="n">
        <v>0</v>
      </c>
      <c r="K12" s="46" t="n">
        <v>0</v>
      </c>
    </row>
    <row r="13" customFormat="false" ht="31.5" hidden="false" customHeight="true" outlineLevel="0" collapsed="false">
      <c r="A13" s="44" t="n">
        <v>9</v>
      </c>
      <c r="B13" s="45" t="s">
        <v>267</v>
      </c>
      <c r="C13" s="44" t="n">
        <v>14</v>
      </c>
      <c r="D13" s="44" t="n">
        <v>14</v>
      </c>
      <c r="E13" s="44" t="n">
        <v>0</v>
      </c>
      <c r="F13" s="44" t="n">
        <v>0</v>
      </c>
      <c r="G13" s="45" t="s">
        <v>614</v>
      </c>
      <c r="H13" s="46" t="n">
        <v>0</v>
      </c>
      <c r="I13" s="46" t="n">
        <v>0</v>
      </c>
      <c r="J13" s="46" t="n">
        <v>0</v>
      </c>
      <c r="K13" s="46" t="n">
        <v>14</v>
      </c>
    </row>
    <row r="14" customFormat="false" ht="31.5" hidden="false" customHeight="true" outlineLevel="0" collapsed="false">
      <c r="A14" s="44" t="n">
        <v>10</v>
      </c>
      <c r="B14" s="45" t="s">
        <v>104</v>
      </c>
      <c r="C14" s="44" t="n">
        <v>4</v>
      </c>
      <c r="D14" s="44" t="n">
        <v>4</v>
      </c>
      <c r="E14" s="44" t="n">
        <v>0</v>
      </c>
      <c r="F14" s="44" t="n">
        <v>0</v>
      </c>
      <c r="G14" s="45" t="s">
        <v>106</v>
      </c>
      <c r="H14" s="46" t="n">
        <v>0</v>
      </c>
      <c r="I14" s="46" t="n">
        <v>0</v>
      </c>
      <c r="J14" s="46" t="n">
        <v>0</v>
      </c>
      <c r="K14" s="46" t="n">
        <v>4</v>
      </c>
    </row>
    <row r="15" customFormat="false" ht="31.5" hidden="false" customHeight="true" outlineLevel="0" collapsed="false">
      <c r="A15" s="44" t="n">
        <v>11</v>
      </c>
      <c r="B15" s="45" t="s">
        <v>211</v>
      </c>
      <c r="C15" s="44" t="n">
        <v>10</v>
      </c>
      <c r="D15" s="44" t="n">
        <v>0</v>
      </c>
      <c r="E15" s="44" t="n">
        <v>10</v>
      </c>
      <c r="F15" s="44" t="n">
        <v>0</v>
      </c>
      <c r="G15" s="45" t="s">
        <v>615</v>
      </c>
      <c r="H15" s="46" t="n">
        <v>0</v>
      </c>
      <c r="I15" s="46" t="n">
        <v>0</v>
      </c>
      <c r="J15" s="46" t="n">
        <v>0</v>
      </c>
      <c r="K15" s="46" t="n">
        <v>10</v>
      </c>
    </row>
    <row r="16" customFormat="false" ht="31.5" hidden="false" customHeight="true" outlineLevel="0" collapsed="false">
      <c r="A16" s="44" t="n">
        <v>12</v>
      </c>
      <c r="B16" s="45" t="s">
        <v>318</v>
      </c>
      <c r="C16" s="44" t="n">
        <v>6</v>
      </c>
      <c r="D16" s="44" t="n">
        <v>6</v>
      </c>
      <c r="E16" s="44" t="n">
        <v>0</v>
      </c>
      <c r="F16" s="44" t="n">
        <v>0</v>
      </c>
      <c r="G16" s="45" t="s">
        <v>320</v>
      </c>
      <c r="H16" s="46" t="n">
        <v>0</v>
      </c>
      <c r="I16" s="46" t="n">
        <v>0</v>
      </c>
      <c r="J16" s="46" t="n">
        <v>0</v>
      </c>
      <c r="K16" s="46" t="n">
        <v>6</v>
      </c>
    </row>
    <row r="17" customFormat="false" ht="31.5" hidden="false" customHeight="true" outlineLevel="0" collapsed="false">
      <c r="A17" s="44" t="n">
        <v>13</v>
      </c>
      <c r="B17" s="45" t="s">
        <v>335</v>
      </c>
      <c r="C17" s="44" t="n">
        <v>2</v>
      </c>
      <c r="D17" s="44" t="n">
        <v>0</v>
      </c>
      <c r="E17" s="44" t="n">
        <v>2</v>
      </c>
      <c r="F17" s="44" t="n">
        <v>0</v>
      </c>
      <c r="G17" s="45" t="s">
        <v>337</v>
      </c>
      <c r="H17" s="46" t="n">
        <v>0</v>
      </c>
      <c r="I17" s="46" t="n">
        <v>0</v>
      </c>
      <c r="J17" s="46" t="n">
        <v>0</v>
      </c>
      <c r="K17" s="46" t="n">
        <v>2</v>
      </c>
    </row>
    <row r="18" customFormat="false" ht="31.5" hidden="false" customHeight="true" outlineLevel="0" collapsed="false">
      <c r="A18" s="44" t="n">
        <v>14</v>
      </c>
      <c r="B18" s="45" t="s">
        <v>446</v>
      </c>
      <c r="C18" s="44" t="n">
        <v>9</v>
      </c>
      <c r="D18" s="44" t="n">
        <v>1</v>
      </c>
      <c r="E18" s="44" t="n">
        <v>0</v>
      </c>
      <c r="F18" s="44" t="n">
        <v>8</v>
      </c>
      <c r="G18" s="45" t="s">
        <v>616</v>
      </c>
      <c r="H18" s="46" t="n">
        <v>1</v>
      </c>
      <c r="I18" s="46" t="n">
        <v>3</v>
      </c>
      <c r="J18" s="46" t="n">
        <v>0</v>
      </c>
      <c r="K18" s="46" t="n">
        <v>5</v>
      </c>
    </row>
    <row r="19" customFormat="false" ht="31.5" hidden="false" customHeight="true" outlineLevel="0" collapsed="false">
      <c r="A19" s="44" t="n">
        <v>15</v>
      </c>
      <c r="B19" s="45" t="s">
        <v>510</v>
      </c>
      <c r="C19" s="44" t="n">
        <v>9</v>
      </c>
      <c r="D19" s="44" t="n">
        <v>0</v>
      </c>
      <c r="E19" s="44" t="n">
        <v>9</v>
      </c>
      <c r="F19" s="44" t="n">
        <v>0</v>
      </c>
      <c r="G19" s="45" t="s">
        <v>512</v>
      </c>
      <c r="H19" s="46" t="n">
        <v>0</v>
      </c>
      <c r="I19" s="46" t="n">
        <v>0</v>
      </c>
      <c r="J19" s="46" t="n">
        <v>0</v>
      </c>
      <c r="K19" s="46" t="n">
        <v>9</v>
      </c>
    </row>
    <row r="20" customFormat="false" ht="31.5" hidden="false" customHeight="true" outlineLevel="0" collapsed="false">
      <c r="A20" s="44" t="n">
        <v>16</v>
      </c>
      <c r="B20" s="45" t="s">
        <v>531</v>
      </c>
      <c r="C20" s="44" t="n">
        <v>2</v>
      </c>
      <c r="D20" s="44" t="n">
        <v>0</v>
      </c>
      <c r="E20" s="44" t="n">
        <v>2</v>
      </c>
      <c r="F20" s="44" t="n">
        <v>0</v>
      </c>
      <c r="G20" s="45" t="s">
        <v>617</v>
      </c>
      <c r="H20" s="46" t="n">
        <v>0</v>
      </c>
      <c r="I20" s="46" t="n">
        <v>0</v>
      </c>
      <c r="J20" s="46" t="n">
        <v>0</v>
      </c>
      <c r="K20" s="46" t="n">
        <v>2</v>
      </c>
    </row>
    <row r="21" customFormat="false" ht="15" hidden="false" customHeight="false" outlineLevel="0" collapsed="false">
      <c r="A21" s="47"/>
      <c r="B21" s="47" t="s">
        <v>618</v>
      </c>
      <c r="C21" s="47" t="n">
        <f aca="false">SUM(C5:C20)</f>
        <v>146</v>
      </c>
      <c r="D21" s="47" t="n">
        <f aca="false">SUM(D5:D20)</f>
        <v>70</v>
      </c>
      <c r="E21" s="47" t="n">
        <f aca="false">SUM(E5:E20)</f>
        <v>54</v>
      </c>
      <c r="F21" s="47" t="n">
        <f aca="false">SUM(F5:F20)</f>
        <v>22</v>
      </c>
      <c r="G21" s="47" t="s">
        <v>619</v>
      </c>
      <c r="H21" s="48" t="n">
        <v>0</v>
      </c>
      <c r="I21" s="48" t="n">
        <v>0</v>
      </c>
      <c r="J21" s="48" t="n">
        <v>0</v>
      </c>
      <c r="K21" s="48" t="n">
        <v>0</v>
      </c>
    </row>
    <row r="22" customFormat="false" ht="15" hidden="false" customHeight="false" outlineLevel="0" collapsed="false">
      <c r="B22" s="49"/>
      <c r="C22" s="49"/>
      <c r="D22" s="49"/>
      <c r="E22" s="49"/>
      <c r="F22" s="49"/>
    </row>
  </sheetData>
  <autoFilter ref="A4:K22"/>
  <mergeCells count="2">
    <mergeCell ref="A1:G1"/>
    <mergeCell ref="A2:G2"/>
  </mergeCells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8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34"/>
    <col collapsed="false" customWidth="true" hidden="false" outlineLevel="0" max="3" min="3" style="1" width="19"/>
    <col collapsed="false" customWidth="true" hidden="false" outlineLevel="0" max="4" min="4" style="1" width="12"/>
    <col collapsed="false" customWidth="true" hidden="false" outlineLevel="0" max="5" min="5" style="1" width="48"/>
    <col collapsed="false" customWidth="true" hidden="false" outlineLevel="0" max="6" min="6" style="1" width="38"/>
    <col collapsed="false" customWidth="true" hidden="false" outlineLevel="0" max="7" min="7" style="1" width="35"/>
    <col collapsed="false" customWidth="true" hidden="false" outlineLevel="0" max="8" min="8" style="1" width="56"/>
    <col collapsed="false" customWidth="true" hidden="false" outlineLevel="0" max="9" min="9" style="1" width="54"/>
    <col collapsed="false" customWidth="true" hidden="false" outlineLevel="0" max="10" min="10" style="1" width="48"/>
    <col collapsed="false" customWidth="true" hidden="false" outlineLevel="0" max="11" min="11" style="0" width="14"/>
    <col collapsed="false" customWidth="true" hidden="false" outlineLevel="0" max="12" min="12" style="0" width="25"/>
    <col collapsed="false" customWidth="true" hidden="false" outlineLevel="0" max="13" min="13" style="0" width="24"/>
    <col collapsed="false" customWidth="true" hidden="false" outlineLevel="0" max="14" min="14" style="0" width="15"/>
    <col collapsed="false" customWidth="true" hidden="false" outlineLevel="0" max="16" min="15" style="0" width="14"/>
    <col collapsed="false" customWidth="true" hidden="false" outlineLevel="0" max="17" min="17" style="0" width="15"/>
    <col collapsed="false" customWidth="true" hidden="false" outlineLevel="0" max="18" min="18" style="0" width="38"/>
  </cols>
  <sheetData>
    <row r="1" customFormat="false" ht="30" hidden="false" customHeight="true" outlineLevel="0" collapsed="false">
      <c r="A1" s="50" t="s">
        <v>620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customFormat="false" ht="51.75" hidden="false" customHeight="true" outlineLevel="0" collapsed="false">
      <c r="A2" s="51" t="s">
        <v>621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customFormat="false" ht="27.75" hidden="false" customHeight="true" outlineLevel="0" collapsed="false">
      <c r="A3" s="52" t="s">
        <v>622</v>
      </c>
      <c r="B3" s="53" t="str">
        <f aca="false">"Unique brands: "&amp;COUNTA(B5:B79)&amp;" | Verified brands: "&amp;COUNTIF(L5:L79,"VERIFIED*")&amp;" | Verified exact entries: "&amp;SUM(K5:K79)&amp;" | Top-20 brands: "&amp;COUNT(D5:D79)</f>
        <v>Unique brands: 75 | Verified brands: 16 | Verified exact entries: 146 | Top-20 brands: 20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customFormat="false" ht="42" hidden="false" customHeight="true" outlineLevel="0" collapsed="false">
      <c r="A4" s="54" t="s">
        <v>2</v>
      </c>
      <c r="B4" s="54" t="s">
        <v>623</v>
      </c>
      <c r="C4" s="54" t="s">
        <v>624</v>
      </c>
      <c r="D4" s="54" t="s">
        <v>625</v>
      </c>
      <c r="E4" s="54" t="s">
        <v>626</v>
      </c>
      <c r="F4" s="54" t="s">
        <v>627</v>
      </c>
      <c r="G4" s="54" t="s">
        <v>628</v>
      </c>
      <c r="H4" s="54" t="s">
        <v>629</v>
      </c>
      <c r="I4" s="54" t="s">
        <v>630</v>
      </c>
      <c r="J4" s="54" t="s">
        <v>631</v>
      </c>
      <c r="K4" s="54" t="s">
        <v>632</v>
      </c>
      <c r="L4" s="54" t="s">
        <v>633</v>
      </c>
      <c r="M4" s="54" t="s">
        <v>634</v>
      </c>
      <c r="N4" s="55" t="s">
        <v>635</v>
      </c>
      <c r="O4" s="55" t="s">
        <v>636</v>
      </c>
      <c r="P4" s="55" t="s">
        <v>637</v>
      </c>
      <c r="Q4" s="55" t="s">
        <v>638</v>
      </c>
      <c r="R4" s="55" t="s">
        <v>639</v>
      </c>
    </row>
    <row r="5" customFormat="false" ht="96" hidden="false" customHeight="true" outlineLevel="0" collapsed="false">
      <c r="A5" s="56" t="n">
        <v>1</v>
      </c>
      <c r="B5" s="57" t="s">
        <v>31</v>
      </c>
      <c r="C5" s="58" t="s">
        <v>640</v>
      </c>
      <c r="D5" s="56" t="n">
        <v>1</v>
      </c>
      <c r="E5" s="57" t="s">
        <v>641</v>
      </c>
      <c r="F5" s="57" t="s">
        <v>642</v>
      </c>
      <c r="G5" s="59" t="s">
        <v>643</v>
      </c>
      <c r="H5" s="60" t="s">
        <v>644</v>
      </c>
      <c r="I5" s="57" t="s">
        <v>645</v>
      </c>
      <c r="J5" s="61" t="s">
        <v>646</v>
      </c>
      <c r="K5" s="56" t="n">
        <f aca="false">COUNTIF('Verified Direct-Drive'!$B$5:$B$150,B5)</f>
        <v>20</v>
      </c>
      <c r="L5" s="62" t="s">
        <v>647</v>
      </c>
      <c r="M5" s="57" t="s">
        <v>648</v>
      </c>
      <c r="N5" s="56" t="n">
        <v>20</v>
      </c>
      <c r="O5" s="56" t="n">
        <v>0</v>
      </c>
      <c r="P5" s="56" t="n">
        <v>0</v>
      </c>
      <c r="Q5" s="56" t="n">
        <v>0</v>
      </c>
      <c r="R5" s="63" t="s">
        <v>649</v>
      </c>
    </row>
    <row r="6" customFormat="false" ht="96" hidden="false" customHeight="true" outlineLevel="0" collapsed="false">
      <c r="A6" s="56" t="n">
        <v>2</v>
      </c>
      <c r="B6" s="57" t="s">
        <v>104</v>
      </c>
      <c r="C6" s="58" t="s">
        <v>650</v>
      </c>
      <c r="D6" s="56" t="n">
        <v>2</v>
      </c>
      <c r="E6" s="57" t="s">
        <v>651</v>
      </c>
      <c r="F6" s="57" t="s">
        <v>652</v>
      </c>
      <c r="G6" s="59" t="s">
        <v>643</v>
      </c>
      <c r="H6" s="60" t="s">
        <v>653</v>
      </c>
      <c r="I6" s="57" t="s">
        <v>654</v>
      </c>
      <c r="J6" s="61" t="s">
        <v>655</v>
      </c>
      <c r="K6" s="56" t="n">
        <f aca="false">COUNTIF('Verified Direct-Drive'!$B$5:$B$150,B6)</f>
        <v>4</v>
      </c>
      <c r="L6" s="62" t="s">
        <v>647</v>
      </c>
      <c r="M6" s="57" t="s">
        <v>648</v>
      </c>
      <c r="N6" s="56" t="n">
        <v>0</v>
      </c>
      <c r="O6" s="56" t="n">
        <v>0</v>
      </c>
      <c r="P6" s="56" t="n">
        <v>0</v>
      </c>
      <c r="Q6" s="56" t="n">
        <v>4</v>
      </c>
      <c r="R6" s="64" t="s">
        <v>656</v>
      </c>
    </row>
    <row r="7" customFormat="false" ht="96" hidden="false" customHeight="true" outlineLevel="0" collapsed="false">
      <c r="A7" s="56" t="n">
        <v>3</v>
      </c>
      <c r="B7" s="57" t="s">
        <v>375</v>
      </c>
      <c r="C7" s="58" t="s">
        <v>650</v>
      </c>
      <c r="D7" s="56" t="n">
        <v>3</v>
      </c>
      <c r="E7" s="57" t="s">
        <v>657</v>
      </c>
      <c r="F7" s="57" t="s">
        <v>658</v>
      </c>
      <c r="G7" s="59" t="s">
        <v>643</v>
      </c>
      <c r="H7" s="60" t="s">
        <v>659</v>
      </c>
      <c r="I7" s="57" t="s">
        <v>660</v>
      </c>
      <c r="J7" s="61" t="s">
        <v>661</v>
      </c>
      <c r="K7" s="56" t="n">
        <f aca="false">COUNTIF('Verified Direct-Drive'!$B$5:$B$150,B7)</f>
        <v>2</v>
      </c>
      <c r="L7" s="62" t="s">
        <v>647</v>
      </c>
      <c r="M7" s="57" t="s">
        <v>648</v>
      </c>
      <c r="N7" s="56" t="n">
        <v>0</v>
      </c>
      <c r="O7" s="56" t="n">
        <v>0</v>
      </c>
      <c r="P7" s="56" t="n">
        <v>0</v>
      </c>
      <c r="Q7" s="56" t="n">
        <v>2</v>
      </c>
      <c r="R7" s="64" t="s">
        <v>656</v>
      </c>
    </row>
    <row r="8" customFormat="false" ht="96" hidden="false" customHeight="true" outlineLevel="0" collapsed="false">
      <c r="A8" s="56" t="n">
        <v>4</v>
      </c>
      <c r="B8" s="57" t="s">
        <v>163</v>
      </c>
      <c r="C8" s="58" t="s">
        <v>662</v>
      </c>
      <c r="D8" s="56" t="n">
        <v>10</v>
      </c>
      <c r="E8" s="57" t="s">
        <v>663</v>
      </c>
      <c r="F8" s="57" t="s">
        <v>664</v>
      </c>
      <c r="G8" s="59" t="s">
        <v>643</v>
      </c>
      <c r="H8" s="60" t="s">
        <v>665</v>
      </c>
      <c r="I8" s="57" t="s">
        <v>666</v>
      </c>
      <c r="J8" s="61" t="s">
        <v>172</v>
      </c>
      <c r="K8" s="56" t="n">
        <f aca="false">COUNTIF('Verified Direct-Drive'!$B$5:$B$150,B8)</f>
        <v>19</v>
      </c>
      <c r="L8" s="62" t="s">
        <v>647</v>
      </c>
      <c r="M8" s="57" t="s">
        <v>648</v>
      </c>
      <c r="N8" s="56" t="n">
        <v>0</v>
      </c>
      <c r="O8" s="56" t="n">
        <v>0</v>
      </c>
      <c r="P8" s="56" t="n">
        <v>19</v>
      </c>
      <c r="Q8" s="56" t="n">
        <v>0</v>
      </c>
      <c r="R8" s="65" t="s">
        <v>667</v>
      </c>
    </row>
    <row r="9" customFormat="false" ht="96" hidden="false" customHeight="true" outlineLevel="0" collapsed="false">
      <c r="A9" s="56" t="n">
        <v>5</v>
      </c>
      <c r="B9" s="57" t="s">
        <v>267</v>
      </c>
      <c r="C9" s="58" t="s">
        <v>640</v>
      </c>
      <c r="D9" s="56" t="n">
        <v>20</v>
      </c>
      <c r="E9" s="57" t="s">
        <v>668</v>
      </c>
      <c r="F9" s="57" t="s">
        <v>669</v>
      </c>
      <c r="G9" s="59" t="s">
        <v>643</v>
      </c>
      <c r="H9" s="60" t="s">
        <v>670</v>
      </c>
      <c r="I9" s="57" t="s">
        <v>671</v>
      </c>
      <c r="J9" s="61" t="s">
        <v>672</v>
      </c>
      <c r="K9" s="56" t="n">
        <f aca="false">COUNTIF('Verified Direct-Drive'!$B$5:$B$150,B9)</f>
        <v>14</v>
      </c>
      <c r="L9" s="62" t="s">
        <v>647</v>
      </c>
      <c r="M9" s="57" t="s">
        <v>648</v>
      </c>
      <c r="N9" s="56" t="n">
        <v>0</v>
      </c>
      <c r="O9" s="56" t="n">
        <v>0</v>
      </c>
      <c r="P9" s="56" t="n">
        <v>0</v>
      </c>
      <c r="Q9" s="56" t="n">
        <v>14</v>
      </c>
      <c r="R9" s="64" t="s">
        <v>656</v>
      </c>
    </row>
    <row r="10" customFormat="false" ht="96" hidden="false" customHeight="true" outlineLevel="0" collapsed="false">
      <c r="A10" s="56" t="n">
        <v>6</v>
      </c>
      <c r="B10" s="57" t="s">
        <v>318</v>
      </c>
      <c r="C10" s="58" t="s">
        <v>640</v>
      </c>
      <c r="D10" s="56"/>
      <c r="E10" s="57" t="s">
        <v>673</v>
      </c>
      <c r="F10" s="57" t="s">
        <v>674</v>
      </c>
      <c r="G10" s="59"/>
      <c r="H10" s="60" t="s">
        <v>675</v>
      </c>
      <c r="I10" s="57" t="s">
        <v>324</v>
      </c>
      <c r="J10" s="61" t="s">
        <v>325</v>
      </c>
      <c r="K10" s="56" t="n">
        <f aca="false">COUNTIF('Verified Direct-Drive'!$B$5:$B$150,B10)</f>
        <v>6</v>
      </c>
      <c r="L10" s="62" t="s">
        <v>647</v>
      </c>
      <c r="M10" s="57" t="s">
        <v>676</v>
      </c>
      <c r="N10" s="56" t="n">
        <v>0</v>
      </c>
      <c r="O10" s="56" t="n">
        <v>0</v>
      </c>
      <c r="P10" s="56" t="n">
        <v>0</v>
      </c>
      <c r="Q10" s="56" t="n">
        <v>6</v>
      </c>
      <c r="R10" s="64" t="s">
        <v>656</v>
      </c>
    </row>
    <row r="11" customFormat="false" ht="96" hidden="false" customHeight="true" outlineLevel="0" collapsed="false">
      <c r="A11" s="56" t="n">
        <v>7</v>
      </c>
      <c r="B11" s="57" t="s">
        <v>211</v>
      </c>
      <c r="C11" s="58" t="s">
        <v>677</v>
      </c>
      <c r="D11" s="56" t="n">
        <v>4</v>
      </c>
      <c r="E11" s="57" t="s">
        <v>678</v>
      </c>
      <c r="F11" s="57" t="s">
        <v>679</v>
      </c>
      <c r="G11" s="59" t="s">
        <v>680</v>
      </c>
      <c r="H11" s="60" t="s">
        <v>681</v>
      </c>
      <c r="I11" s="57" t="s">
        <v>682</v>
      </c>
      <c r="J11" s="61" t="s">
        <v>683</v>
      </c>
      <c r="K11" s="56" t="n">
        <f aca="false">COUNTIF('Verified Direct-Drive'!$B$5:$B$150,B11)</f>
        <v>10</v>
      </c>
      <c r="L11" s="62" t="s">
        <v>684</v>
      </c>
      <c r="M11" s="57" t="s">
        <v>685</v>
      </c>
      <c r="N11" s="56" t="n">
        <v>0</v>
      </c>
      <c r="O11" s="56" t="n">
        <v>0</v>
      </c>
      <c r="P11" s="56" t="n">
        <v>0</v>
      </c>
      <c r="Q11" s="56" t="n">
        <v>10</v>
      </c>
      <c r="R11" s="64" t="s">
        <v>656</v>
      </c>
    </row>
    <row r="12" customFormat="false" ht="96" hidden="false" customHeight="true" outlineLevel="0" collapsed="false">
      <c r="A12" s="56" t="n">
        <v>8</v>
      </c>
      <c r="B12" s="57" t="s">
        <v>235</v>
      </c>
      <c r="C12" s="58" t="s">
        <v>650</v>
      </c>
      <c r="D12" s="56" t="n">
        <v>19</v>
      </c>
      <c r="E12" s="57" t="s">
        <v>686</v>
      </c>
      <c r="F12" s="57" t="s">
        <v>687</v>
      </c>
      <c r="G12" s="59" t="s">
        <v>688</v>
      </c>
      <c r="H12" s="60" t="s">
        <v>689</v>
      </c>
      <c r="I12" s="57" t="s">
        <v>690</v>
      </c>
      <c r="J12" s="61" t="s">
        <v>691</v>
      </c>
      <c r="K12" s="56" t="n">
        <f aca="false">COUNTIF('Verified Direct-Drive'!$B$5:$B$150,B12)</f>
        <v>8</v>
      </c>
      <c r="L12" s="62" t="s">
        <v>684</v>
      </c>
      <c r="M12" s="57" t="s">
        <v>648</v>
      </c>
      <c r="N12" s="56" t="n">
        <v>0</v>
      </c>
      <c r="O12" s="56" t="n">
        <v>0</v>
      </c>
      <c r="P12" s="56" t="n">
        <v>0</v>
      </c>
      <c r="Q12" s="56" t="n">
        <v>8</v>
      </c>
      <c r="R12" s="64" t="s">
        <v>656</v>
      </c>
    </row>
    <row r="13" customFormat="false" ht="96" hidden="false" customHeight="true" outlineLevel="0" collapsed="false">
      <c r="A13" s="56" t="n">
        <v>9</v>
      </c>
      <c r="B13" s="57" t="s">
        <v>127</v>
      </c>
      <c r="C13" s="58" t="s">
        <v>650</v>
      </c>
      <c r="D13" s="56"/>
      <c r="E13" s="57" t="s">
        <v>692</v>
      </c>
      <c r="F13" s="57" t="s">
        <v>674</v>
      </c>
      <c r="G13" s="59"/>
      <c r="H13" s="60" t="s">
        <v>693</v>
      </c>
      <c r="I13" s="57" t="s">
        <v>135</v>
      </c>
      <c r="J13" s="61" t="s">
        <v>694</v>
      </c>
      <c r="K13" s="56" t="n">
        <f aca="false">COUNTIF('Verified Direct-Drive'!$B$5:$B$150,B13)</f>
        <v>15</v>
      </c>
      <c r="L13" s="62" t="s">
        <v>684</v>
      </c>
      <c r="M13" s="57" t="s">
        <v>676</v>
      </c>
      <c r="N13" s="56" t="n">
        <v>0</v>
      </c>
      <c r="O13" s="56" t="n">
        <v>0</v>
      </c>
      <c r="P13" s="56" t="n">
        <v>0</v>
      </c>
      <c r="Q13" s="56" t="n">
        <v>15</v>
      </c>
      <c r="R13" s="64" t="s">
        <v>656</v>
      </c>
    </row>
    <row r="14" customFormat="false" ht="96" hidden="false" customHeight="true" outlineLevel="0" collapsed="false">
      <c r="A14" s="56" t="n">
        <v>10</v>
      </c>
      <c r="B14" s="57" t="s">
        <v>346</v>
      </c>
      <c r="C14" s="58" t="s">
        <v>650</v>
      </c>
      <c r="D14" s="56"/>
      <c r="E14" s="57" t="s">
        <v>695</v>
      </c>
      <c r="F14" s="57" t="s">
        <v>674</v>
      </c>
      <c r="G14" s="59"/>
      <c r="H14" s="60" t="s">
        <v>696</v>
      </c>
      <c r="I14" s="57" t="s">
        <v>353</v>
      </c>
      <c r="J14" s="61" t="s">
        <v>697</v>
      </c>
      <c r="K14" s="56" t="n">
        <f aca="false">COUNTIF('Verified Direct-Drive'!$B$5:$B$150,B14)</f>
        <v>8</v>
      </c>
      <c r="L14" s="62" t="s">
        <v>684</v>
      </c>
      <c r="M14" s="57" t="s">
        <v>676</v>
      </c>
      <c r="N14" s="56" t="n">
        <v>0</v>
      </c>
      <c r="O14" s="56" t="n">
        <v>0</v>
      </c>
      <c r="P14" s="56" t="n">
        <v>0</v>
      </c>
      <c r="Q14" s="56" t="n">
        <v>8</v>
      </c>
      <c r="R14" s="64" t="s">
        <v>656</v>
      </c>
    </row>
    <row r="15" customFormat="false" ht="96" hidden="false" customHeight="true" outlineLevel="0" collapsed="false">
      <c r="A15" s="56" t="n">
        <v>11</v>
      </c>
      <c r="B15" s="57" t="s">
        <v>510</v>
      </c>
      <c r="C15" s="58" t="s">
        <v>698</v>
      </c>
      <c r="D15" s="56"/>
      <c r="E15" s="57" t="s">
        <v>699</v>
      </c>
      <c r="F15" s="57" t="s">
        <v>700</v>
      </c>
      <c r="G15" s="59" t="s">
        <v>701</v>
      </c>
      <c r="H15" s="60" t="s">
        <v>702</v>
      </c>
      <c r="I15" s="57" t="s">
        <v>703</v>
      </c>
      <c r="J15" s="61" t="s">
        <v>519</v>
      </c>
      <c r="K15" s="56" t="n">
        <f aca="false">COUNTIF('Verified Direct-Drive'!$B$5:$B$150,B15)</f>
        <v>9</v>
      </c>
      <c r="L15" s="62" t="s">
        <v>684</v>
      </c>
      <c r="M15" s="57" t="s">
        <v>704</v>
      </c>
      <c r="N15" s="56" t="n">
        <v>0</v>
      </c>
      <c r="O15" s="56" t="n">
        <v>0</v>
      </c>
      <c r="P15" s="56" t="n">
        <v>0</v>
      </c>
      <c r="Q15" s="56" t="n">
        <v>9</v>
      </c>
      <c r="R15" s="64" t="s">
        <v>656</v>
      </c>
    </row>
    <row r="16" customFormat="false" ht="96" hidden="false" customHeight="true" outlineLevel="0" collapsed="false">
      <c r="A16" s="56" t="n">
        <v>12</v>
      </c>
      <c r="B16" s="57" t="s">
        <v>531</v>
      </c>
      <c r="C16" s="58" t="s">
        <v>698</v>
      </c>
      <c r="D16" s="56"/>
      <c r="E16" s="57" t="s">
        <v>617</v>
      </c>
      <c r="F16" s="57" t="s">
        <v>705</v>
      </c>
      <c r="G16" s="59" t="s">
        <v>706</v>
      </c>
      <c r="H16" s="60" t="s">
        <v>707</v>
      </c>
      <c r="I16" s="57" t="s">
        <v>708</v>
      </c>
      <c r="J16" s="61" t="s">
        <v>709</v>
      </c>
      <c r="K16" s="56" t="n">
        <f aca="false">COUNTIF('Verified Direct-Drive'!$B$5:$B$150,B16)</f>
        <v>2</v>
      </c>
      <c r="L16" s="62" t="s">
        <v>684</v>
      </c>
      <c r="M16" s="57" t="s">
        <v>704</v>
      </c>
      <c r="N16" s="56" t="n">
        <v>0</v>
      </c>
      <c r="O16" s="56" t="n">
        <v>0</v>
      </c>
      <c r="P16" s="56" t="n">
        <v>0</v>
      </c>
      <c r="Q16" s="56" t="n">
        <v>2</v>
      </c>
      <c r="R16" s="64" t="s">
        <v>656</v>
      </c>
    </row>
    <row r="17" customFormat="false" ht="96" hidden="false" customHeight="true" outlineLevel="0" collapsed="false">
      <c r="A17" s="56" t="n">
        <v>13</v>
      </c>
      <c r="B17" s="57" t="s">
        <v>335</v>
      </c>
      <c r="C17" s="58" t="s">
        <v>677</v>
      </c>
      <c r="D17" s="56"/>
      <c r="E17" s="57" t="s">
        <v>710</v>
      </c>
      <c r="F17" s="57" t="s">
        <v>711</v>
      </c>
      <c r="G17" s="59" t="s">
        <v>712</v>
      </c>
      <c r="H17" s="60" t="s">
        <v>713</v>
      </c>
      <c r="I17" s="57" t="s">
        <v>714</v>
      </c>
      <c r="J17" s="61" t="s">
        <v>342</v>
      </c>
      <c r="K17" s="56" t="n">
        <f aca="false">COUNTIF('Verified Direct-Drive'!$B$5:$B$150,B17)</f>
        <v>2</v>
      </c>
      <c r="L17" s="62" t="s">
        <v>684</v>
      </c>
      <c r="M17" s="57" t="s">
        <v>715</v>
      </c>
      <c r="N17" s="56" t="n">
        <v>0</v>
      </c>
      <c r="O17" s="56" t="n">
        <v>0</v>
      </c>
      <c r="P17" s="56" t="n">
        <v>0</v>
      </c>
      <c r="Q17" s="56" t="n">
        <v>2</v>
      </c>
      <c r="R17" s="64" t="s">
        <v>656</v>
      </c>
    </row>
    <row r="18" customFormat="false" ht="96" hidden="false" customHeight="true" outlineLevel="0" collapsed="false">
      <c r="A18" s="56" t="n">
        <v>14</v>
      </c>
      <c r="B18" s="57" t="s">
        <v>411</v>
      </c>
      <c r="C18" s="58" t="s">
        <v>650</v>
      </c>
      <c r="D18" s="56" t="n">
        <v>16</v>
      </c>
      <c r="E18" s="57" t="s">
        <v>716</v>
      </c>
      <c r="F18" s="57" t="s">
        <v>717</v>
      </c>
      <c r="G18" s="59" t="s">
        <v>718</v>
      </c>
      <c r="H18" s="60" t="s">
        <v>719</v>
      </c>
      <c r="I18" s="57" t="s">
        <v>720</v>
      </c>
      <c r="J18" s="61" t="s">
        <v>420</v>
      </c>
      <c r="K18" s="56" t="n">
        <f aca="false">COUNTIF('Verified Direct-Drive'!$B$5:$B$150,B18)</f>
        <v>12</v>
      </c>
      <c r="L18" s="62" t="s">
        <v>721</v>
      </c>
      <c r="M18" s="57" t="s">
        <v>648</v>
      </c>
      <c r="N18" s="56" t="n">
        <v>12</v>
      </c>
      <c r="O18" s="56" t="n">
        <v>0</v>
      </c>
      <c r="P18" s="56" t="n">
        <v>0</v>
      </c>
      <c r="Q18" s="56" t="n">
        <v>0</v>
      </c>
      <c r="R18" s="63" t="s">
        <v>649</v>
      </c>
    </row>
    <row r="19" customFormat="false" ht="96" hidden="false" customHeight="true" outlineLevel="0" collapsed="false">
      <c r="A19" s="56" t="n">
        <v>15</v>
      </c>
      <c r="B19" s="57" t="s">
        <v>388</v>
      </c>
      <c r="C19" s="58" t="s">
        <v>722</v>
      </c>
      <c r="D19" s="56"/>
      <c r="E19" s="57" t="s">
        <v>723</v>
      </c>
      <c r="F19" s="57" t="s">
        <v>674</v>
      </c>
      <c r="G19" s="59"/>
      <c r="H19" s="60" t="s">
        <v>675</v>
      </c>
      <c r="I19" s="57" t="s">
        <v>395</v>
      </c>
      <c r="J19" s="61" t="s">
        <v>396</v>
      </c>
      <c r="K19" s="56" t="n">
        <f aca="false">COUNTIF('Verified Direct-Drive'!$B$5:$B$150,B19)</f>
        <v>6</v>
      </c>
      <c r="L19" s="62" t="s">
        <v>721</v>
      </c>
      <c r="M19" s="57" t="s">
        <v>676</v>
      </c>
      <c r="N19" s="56" t="n">
        <v>0</v>
      </c>
      <c r="O19" s="56" t="n">
        <v>0</v>
      </c>
      <c r="P19" s="56" t="n">
        <v>0</v>
      </c>
      <c r="Q19" s="56" t="n">
        <v>6</v>
      </c>
      <c r="R19" s="64" t="s">
        <v>656</v>
      </c>
    </row>
    <row r="20" customFormat="false" ht="96" hidden="false" customHeight="true" outlineLevel="0" collapsed="false">
      <c r="A20" s="56" t="n">
        <v>16</v>
      </c>
      <c r="B20" s="57" t="s">
        <v>446</v>
      </c>
      <c r="C20" s="58" t="s">
        <v>724</v>
      </c>
      <c r="D20" s="56"/>
      <c r="E20" s="57" t="s">
        <v>725</v>
      </c>
      <c r="F20" s="57" t="s">
        <v>726</v>
      </c>
      <c r="G20" s="59" t="s">
        <v>727</v>
      </c>
      <c r="H20" s="60" t="s">
        <v>728</v>
      </c>
      <c r="I20" s="57" t="s">
        <v>729</v>
      </c>
      <c r="J20" s="61" t="s">
        <v>730</v>
      </c>
      <c r="K20" s="56" t="n">
        <f aca="false">COUNTIF('Verified Direct-Drive'!$B$5:$B$150,B20)</f>
        <v>9</v>
      </c>
      <c r="L20" s="62" t="s">
        <v>721</v>
      </c>
      <c r="M20" s="57" t="s">
        <v>731</v>
      </c>
      <c r="N20" s="56" t="n">
        <v>1</v>
      </c>
      <c r="O20" s="56" t="n">
        <v>3</v>
      </c>
      <c r="P20" s="56" t="n">
        <v>0</v>
      </c>
      <c r="Q20" s="56" t="n">
        <v>5</v>
      </c>
      <c r="R20" s="66" t="s">
        <v>732</v>
      </c>
    </row>
    <row r="21" customFormat="false" ht="96" hidden="false" customHeight="true" outlineLevel="0" collapsed="false">
      <c r="A21" s="56" t="n">
        <v>17</v>
      </c>
      <c r="B21" s="57" t="s">
        <v>733</v>
      </c>
      <c r="C21" s="58" t="s">
        <v>677</v>
      </c>
      <c r="D21" s="56" t="n">
        <v>11</v>
      </c>
      <c r="E21" s="57" t="s">
        <v>734</v>
      </c>
      <c r="F21" s="57" t="s">
        <v>735</v>
      </c>
      <c r="G21" s="67" t="s">
        <v>736</v>
      </c>
      <c r="H21" s="60" t="s">
        <v>737</v>
      </c>
      <c r="I21" s="57" t="s">
        <v>738</v>
      </c>
      <c r="J21" s="61" t="s">
        <v>739</v>
      </c>
      <c r="K21" s="56" t="n">
        <f aca="false">COUNTIF('Verified Direct-Drive'!$B$5:$B$150,B21)</f>
        <v>0</v>
      </c>
      <c r="L21" s="68" t="s">
        <v>740</v>
      </c>
      <c r="M21" s="57" t="s">
        <v>741</v>
      </c>
      <c r="N21" s="56" t="n">
        <v>0</v>
      </c>
      <c r="O21" s="56" t="n">
        <v>0</v>
      </c>
      <c r="P21" s="56" t="n">
        <v>0</v>
      </c>
      <c r="Q21" s="56" t="n">
        <v>0</v>
      </c>
      <c r="R21" s="69" t="s">
        <v>742</v>
      </c>
    </row>
    <row r="22" customFormat="false" ht="96" hidden="false" customHeight="true" outlineLevel="0" collapsed="false">
      <c r="A22" s="56" t="n">
        <v>18</v>
      </c>
      <c r="B22" s="57" t="s">
        <v>743</v>
      </c>
      <c r="C22" s="58" t="s">
        <v>677</v>
      </c>
      <c r="D22" s="56" t="n">
        <v>12</v>
      </c>
      <c r="E22" s="57" t="s">
        <v>744</v>
      </c>
      <c r="F22" s="57" t="s">
        <v>745</v>
      </c>
      <c r="G22" s="67" t="s">
        <v>746</v>
      </c>
      <c r="H22" s="60" t="s">
        <v>747</v>
      </c>
      <c r="I22" s="57" t="s">
        <v>748</v>
      </c>
      <c r="J22" s="61" t="s">
        <v>749</v>
      </c>
      <c r="K22" s="56" t="n">
        <f aca="false">COUNTIF('Verified Direct-Drive'!$B$5:$B$150,B22)</f>
        <v>0</v>
      </c>
      <c r="L22" s="68" t="s">
        <v>740</v>
      </c>
      <c r="M22" s="57" t="s">
        <v>741</v>
      </c>
      <c r="N22" s="56" t="n">
        <v>0</v>
      </c>
      <c r="O22" s="56" t="n">
        <v>0</v>
      </c>
      <c r="P22" s="56" t="n">
        <v>0</v>
      </c>
      <c r="Q22" s="56" t="n">
        <v>0</v>
      </c>
      <c r="R22" s="69" t="s">
        <v>742</v>
      </c>
    </row>
    <row r="23" customFormat="false" ht="96" hidden="false" customHeight="true" outlineLevel="0" collapsed="false">
      <c r="A23" s="56" t="n">
        <v>19</v>
      </c>
      <c r="B23" s="57" t="s">
        <v>750</v>
      </c>
      <c r="C23" s="58" t="s">
        <v>650</v>
      </c>
      <c r="D23" s="56" t="n">
        <v>17</v>
      </c>
      <c r="E23" s="57" t="s">
        <v>751</v>
      </c>
      <c r="F23" s="57" t="s">
        <v>752</v>
      </c>
      <c r="G23" s="67" t="s">
        <v>753</v>
      </c>
      <c r="H23" s="60" t="s">
        <v>754</v>
      </c>
      <c r="I23" s="57" t="s">
        <v>755</v>
      </c>
      <c r="J23" s="61" t="s">
        <v>756</v>
      </c>
      <c r="K23" s="56" t="n">
        <f aca="false">COUNTIF('Verified Direct-Drive'!$B$5:$B$150,B23)</f>
        <v>0</v>
      </c>
      <c r="L23" s="68" t="s">
        <v>740</v>
      </c>
      <c r="M23" s="57" t="s">
        <v>757</v>
      </c>
      <c r="N23" s="56" t="n">
        <v>0</v>
      </c>
      <c r="O23" s="56" t="n">
        <v>0</v>
      </c>
      <c r="P23" s="56" t="n">
        <v>0</v>
      </c>
      <c r="Q23" s="56" t="n">
        <v>0</v>
      </c>
      <c r="R23" s="69" t="s">
        <v>742</v>
      </c>
    </row>
    <row r="24" customFormat="false" ht="96" hidden="false" customHeight="true" outlineLevel="0" collapsed="false">
      <c r="A24" s="56" t="n">
        <v>20</v>
      </c>
      <c r="B24" s="57" t="s">
        <v>758</v>
      </c>
      <c r="C24" s="58" t="s">
        <v>640</v>
      </c>
      <c r="D24" s="56" t="n">
        <v>18</v>
      </c>
      <c r="E24" s="57" t="s">
        <v>759</v>
      </c>
      <c r="F24" s="57" t="s">
        <v>760</v>
      </c>
      <c r="G24" s="67" t="s">
        <v>761</v>
      </c>
      <c r="H24" s="60" t="s">
        <v>762</v>
      </c>
      <c r="I24" s="57" t="s">
        <v>763</v>
      </c>
      <c r="J24" s="61" t="s">
        <v>764</v>
      </c>
      <c r="K24" s="56" t="n">
        <f aca="false">COUNTIF('Verified Direct-Drive'!$B$5:$B$150,B24)</f>
        <v>0</v>
      </c>
      <c r="L24" s="68" t="s">
        <v>740</v>
      </c>
      <c r="M24" s="57" t="s">
        <v>757</v>
      </c>
      <c r="N24" s="56" t="n">
        <v>0</v>
      </c>
      <c r="O24" s="56" t="n">
        <v>0</v>
      </c>
      <c r="P24" s="56" t="n">
        <v>0</v>
      </c>
      <c r="Q24" s="56" t="n">
        <v>0</v>
      </c>
      <c r="R24" s="69" t="s">
        <v>742</v>
      </c>
    </row>
    <row r="25" customFormat="false" ht="96" hidden="false" customHeight="true" outlineLevel="0" collapsed="false">
      <c r="A25" s="56" t="n">
        <v>21</v>
      </c>
      <c r="B25" s="57" t="s">
        <v>765</v>
      </c>
      <c r="C25" s="58" t="s">
        <v>766</v>
      </c>
      <c r="D25" s="56"/>
      <c r="E25" s="57" t="s">
        <v>767</v>
      </c>
      <c r="F25" s="57" t="s">
        <v>768</v>
      </c>
      <c r="G25" s="67" t="s">
        <v>769</v>
      </c>
      <c r="H25" s="57" t="s">
        <v>770</v>
      </c>
      <c r="I25" s="57" t="s">
        <v>771</v>
      </c>
      <c r="J25" s="61" t="s">
        <v>772</v>
      </c>
      <c r="K25" s="56" t="n">
        <f aca="false">COUNTIF('Verified Direct-Drive'!$B$5:$B$150,B25)</f>
        <v>0</v>
      </c>
      <c r="L25" s="68" t="s">
        <v>740</v>
      </c>
      <c r="M25" s="57" t="s">
        <v>773</v>
      </c>
      <c r="N25" s="56" t="n">
        <v>0</v>
      </c>
      <c r="O25" s="56" t="n">
        <v>0</v>
      </c>
      <c r="P25" s="56" t="n">
        <v>0</v>
      </c>
      <c r="Q25" s="56" t="n">
        <v>0</v>
      </c>
      <c r="R25" s="69" t="s">
        <v>742</v>
      </c>
    </row>
    <row r="26" customFormat="false" ht="96" hidden="false" customHeight="true" outlineLevel="0" collapsed="false">
      <c r="A26" s="56" t="n">
        <v>22</v>
      </c>
      <c r="B26" s="57" t="s">
        <v>774</v>
      </c>
      <c r="C26" s="58" t="s">
        <v>775</v>
      </c>
      <c r="D26" s="56"/>
      <c r="E26" s="57" t="s">
        <v>776</v>
      </c>
      <c r="F26" s="57" t="s">
        <v>777</v>
      </c>
      <c r="G26" s="67" t="s">
        <v>778</v>
      </c>
      <c r="H26" s="57" t="s">
        <v>779</v>
      </c>
      <c r="I26" s="57" t="s">
        <v>780</v>
      </c>
      <c r="J26" s="61" t="s">
        <v>781</v>
      </c>
      <c r="K26" s="56" t="n">
        <f aca="false">COUNTIF('Verified Direct-Drive'!$B$5:$B$150,B26)</f>
        <v>0</v>
      </c>
      <c r="L26" s="68" t="s">
        <v>740</v>
      </c>
      <c r="M26" s="57" t="s">
        <v>782</v>
      </c>
      <c r="N26" s="56" t="n">
        <v>0</v>
      </c>
      <c r="O26" s="56" t="n">
        <v>0</v>
      </c>
      <c r="P26" s="56" t="n">
        <v>0</v>
      </c>
      <c r="Q26" s="56" t="n">
        <v>0</v>
      </c>
      <c r="R26" s="69" t="s">
        <v>742</v>
      </c>
    </row>
    <row r="27" customFormat="false" ht="96" hidden="false" customHeight="true" outlineLevel="0" collapsed="false">
      <c r="A27" s="56" t="n">
        <v>23</v>
      </c>
      <c r="B27" s="57" t="s">
        <v>783</v>
      </c>
      <c r="C27" s="58" t="s">
        <v>766</v>
      </c>
      <c r="D27" s="56"/>
      <c r="E27" s="57" t="s">
        <v>784</v>
      </c>
      <c r="F27" s="57" t="s">
        <v>785</v>
      </c>
      <c r="G27" s="67" t="s">
        <v>786</v>
      </c>
      <c r="H27" s="57" t="s">
        <v>787</v>
      </c>
      <c r="I27" s="57" t="s">
        <v>788</v>
      </c>
      <c r="J27" s="61" t="s">
        <v>789</v>
      </c>
      <c r="K27" s="56" t="n">
        <f aca="false">COUNTIF('Verified Direct-Drive'!$B$5:$B$150,B27)</f>
        <v>0</v>
      </c>
      <c r="L27" s="68" t="s">
        <v>740</v>
      </c>
      <c r="M27" s="57" t="s">
        <v>773</v>
      </c>
      <c r="N27" s="56" t="n">
        <v>0</v>
      </c>
      <c r="O27" s="56" t="n">
        <v>0</v>
      </c>
      <c r="P27" s="56" t="n">
        <v>0</v>
      </c>
      <c r="Q27" s="56" t="n">
        <v>0</v>
      </c>
      <c r="R27" s="69" t="s">
        <v>742</v>
      </c>
    </row>
    <row r="28" customFormat="false" ht="96" hidden="false" customHeight="true" outlineLevel="0" collapsed="false">
      <c r="A28" s="56" t="n">
        <v>24</v>
      </c>
      <c r="B28" s="57" t="s">
        <v>790</v>
      </c>
      <c r="C28" s="58" t="s">
        <v>698</v>
      </c>
      <c r="D28" s="56"/>
      <c r="E28" s="57" t="s">
        <v>791</v>
      </c>
      <c r="F28" s="57" t="s">
        <v>792</v>
      </c>
      <c r="G28" s="67" t="s">
        <v>793</v>
      </c>
      <c r="H28" s="57" t="s">
        <v>794</v>
      </c>
      <c r="I28" s="57" t="s">
        <v>795</v>
      </c>
      <c r="J28" s="61" t="s">
        <v>796</v>
      </c>
      <c r="K28" s="56" t="n">
        <f aca="false">COUNTIF('Verified Direct-Drive'!$B$5:$B$150,B28)</f>
        <v>0</v>
      </c>
      <c r="L28" s="68" t="s">
        <v>740</v>
      </c>
      <c r="M28" s="57" t="s">
        <v>797</v>
      </c>
      <c r="N28" s="56" t="n">
        <v>0</v>
      </c>
      <c r="O28" s="56" t="n">
        <v>0</v>
      </c>
      <c r="P28" s="56" t="n">
        <v>0</v>
      </c>
      <c r="Q28" s="56" t="n">
        <v>0</v>
      </c>
      <c r="R28" s="69" t="s">
        <v>742</v>
      </c>
    </row>
    <row r="29" customFormat="false" ht="96" hidden="false" customHeight="true" outlineLevel="0" collapsed="false">
      <c r="A29" s="56" t="n">
        <v>25</v>
      </c>
      <c r="B29" s="57" t="s">
        <v>798</v>
      </c>
      <c r="C29" s="58" t="s">
        <v>775</v>
      </c>
      <c r="D29" s="56"/>
      <c r="E29" s="57" t="s">
        <v>799</v>
      </c>
      <c r="F29" s="57" t="s">
        <v>800</v>
      </c>
      <c r="G29" s="67" t="s">
        <v>793</v>
      </c>
      <c r="H29" s="57" t="s">
        <v>801</v>
      </c>
      <c r="I29" s="57" t="s">
        <v>802</v>
      </c>
      <c r="J29" s="61" t="s">
        <v>803</v>
      </c>
      <c r="K29" s="56" t="n">
        <f aca="false">COUNTIF('Verified Direct-Drive'!$B$5:$B$150,B29)</f>
        <v>0</v>
      </c>
      <c r="L29" s="68" t="s">
        <v>740</v>
      </c>
      <c r="M29" s="57" t="s">
        <v>782</v>
      </c>
      <c r="N29" s="56" t="n">
        <v>0</v>
      </c>
      <c r="O29" s="56" t="n">
        <v>0</v>
      </c>
      <c r="P29" s="56" t="n">
        <v>0</v>
      </c>
      <c r="Q29" s="56" t="n">
        <v>0</v>
      </c>
      <c r="R29" s="69" t="s">
        <v>742</v>
      </c>
    </row>
    <row r="30" customFormat="false" ht="96" hidden="false" customHeight="true" outlineLevel="0" collapsed="false">
      <c r="A30" s="56" t="n">
        <v>26</v>
      </c>
      <c r="B30" s="57" t="s">
        <v>804</v>
      </c>
      <c r="C30" s="58" t="s">
        <v>766</v>
      </c>
      <c r="D30" s="56"/>
      <c r="E30" s="57" t="s">
        <v>805</v>
      </c>
      <c r="F30" s="57" t="s">
        <v>806</v>
      </c>
      <c r="G30" s="67" t="s">
        <v>807</v>
      </c>
      <c r="H30" s="57" t="s">
        <v>808</v>
      </c>
      <c r="I30" s="57" t="s">
        <v>809</v>
      </c>
      <c r="J30" s="61" t="s">
        <v>810</v>
      </c>
      <c r="K30" s="56" t="n">
        <f aca="false">COUNTIF('Verified Direct-Drive'!$B$5:$B$150,B30)</f>
        <v>0</v>
      </c>
      <c r="L30" s="68" t="s">
        <v>740</v>
      </c>
      <c r="M30" s="57" t="s">
        <v>773</v>
      </c>
      <c r="N30" s="56" t="n">
        <v>0</v>
      </c>
      <c r="O30" s="56" t="n">
        <v>0</v>
      </c>
      <c r="P30" s="56" t="n">
        <v>0</v>
      </c>
      <c r="Q30" s="56" t="n">
        <v>0</v>
      </c>
      <c r="R30" s="69" t="s">
        <v>742</v>
      </c>
    </row>
    <row r="31" customFormat="false" ht="96" hidden="false" customHeight="true" outlineLevel="0" collapsed="false">
      <c r="A31" s="56" t="n">
        <v>27</v>
      </c>
      <c r="B31" s="57" t="s">
        <v>811</v>
      </c>
      <c r="C31" s="58" t="s">
        <v>677</v>
      </c>
      <c r="D31" s="56"/>
      <c r="E31" s="57" t="s">
        <v>812</v>
      </c>
      <c r="F31" s="57" t="s">
        <v>813</v>
      </c>
      <c r="G31" s="67" t="s">
        <v>814</v>
      </c>
      <c r="H31" s="57" t="s">
        <v>815</v>
      </c>
      <c r="I31" s="57" t="s">
        <v>816</v>
      </c>
      <c r="J31" s="61" t="s">
        <v>817</v>
      </c>
      <c r="K31" s="56" t="n">
        <f aca="false">COUNTIF('Verified Direct-Drive'!$B$5:$B$150,B31)</f>
        <v>0</v>
      </c>
      <c r="L31" s="68" t="s">
        <v>740</v>
      </c>
      <c r="M31" s="57" t="s">
        <v>818</v>
      </c>
      <c r="N31" s="56" t="n">
        <v>0</v>
      </c>
      <c r="O31" s="56" t="n">
        <v>0</v>
      </c>
      <c r="P31" s="56" t="n">
        <v>0</v>
      </c>
      <c r="Q31" s="56" t="n">
        <v>0</v>
      </c>
      <c r="R31" s="69" t="s">
        <v>742</v>
      </c>
    </row>
    <row r="32" customFormat="false" ht="96" hidden="false" customHeight="true" outlineLevel="0" collapsed="false">
      <c r="A32" s="56" t="n">
        <v>28</v>
      </c>
      <c r="B32" s="57" t="s">
        <v>819</v>
      </c>
      <c r="C32" s="58" t="s">
        <v>698</v>
      </c>
      <c r="D32" s="56"/>
      <c r="E32" s="57" t="s">
        <v>820</v>
      </c>
      <c r="F32" s="57" t="s">
        <v>821</v>
      </c>
      <c r="G32" s="67" t="s">
        <v>822</v>
      </c>
      <c r="H32" s="57" t="s">
        <v>823</v>
      </c>
      <c r="I32" s="57" t="s">
        <v>824</v>
      </c>
      <c r="J32" s="61" t="s">
        <v>825</v>
      </c>
      <c r="K32" s="56" t="n">
        <f aca="false">COUNTIF('Verified Direct-Drive'!$B$5:$B$150,B32)</f>
        <v>0</v>
      </c>
      <c r="L32" s="68" t="s">
        <v>740</v>
      </c>
      <c r="M32" s="57" t="s">
        <v>797</v>
      </c>
      <c r="N32" s="56" t="n">
        <v>0</v>
      </c>
      <c r="O32" s="56" t="n">
        <v>0</v>
      </c>
      <c r="P32" s="56" t="n">
        <v>0</v>
      </c>
      <c r="Q32" s="56" t="n">
        <v>0</v>
      </c>
      <c r="R32" s="69" t="s">
        <v>742</v>
      </c>
    </row>
    <row r="33" customFormat="false" ht="96" hidden="false" customHeight="true" outlineLevel="0" collapsed="false">
      <c r="A33" s="56" t="n">
        <v>29</v>
      </c>
      <c r="B33" s="57" t="s">
        <v>826</v>
      </c>
      <c r="C33" s="58" t="s">
        <v>766</v>
      </c>
      <c r="D33" s="56"/>
      <c r="E33" s="57" t="s">
        <v>827</v>
      </c>
      <c r="F33" s="57" t="s">
        <v>828</v>
      </c>
      <c r="G33" s="67" t="s">
        <v>829</v>
      </c>
      <c r="H33" s="57" t="s">
        <v>830</v>
      </c>
      <c r="I33" s="57" t="s">
        <v>831</v>
      </c>
      <c r="J33" s="61" t="s">
        <v>832</v>
      </c>
      <c r="K33" s="56" t="n">
        <f aca="false">COUNTIF('Verified Direct-Drive'!$B$5:$B$150,B33)</f>
        <v>0</v>
      </c>
      <c r="L33" s="68" t="s">
        <v>740</v>
      </c>
      <c r="M33" s="57" t="s">
        <v>773</v>
      </c>
      <c r="N33" s="56" t="n">
        <v>0</v>
      </c>
      <c r="O33" s="56" t="n">
        <v>0</v>
      </c>
      <c r="P33" s="56" t="n">
        <v>0</v>
      </c>
      <c r="Q33" s="56" t="n">
        <v>0</v>
      </c>
      <c r="R33" s="69" t="s">
        <v>742</v>
      </c>
    </row>
    <row r="34" customFormat="false" ht="96" hidden="false" customHeight="true" outlineLevel="0" collapsed="false">
      <c r="A34" s="56" t="n">
        <v>30</v>
      </c>
      <c r="B34" s="57" t="s">
        <v>833</v>
      </c>
      <c r="C34" s="58" t="s">
        <v>766</v>
      </c>
      <c r="D34" s="56"/>
      <c r="E34" s="57" t="s">
        <v>834</v>
      </c>
      <c r="F34" s="57" t="s">
        <v>835</v>
      </c>
      <c r="G34" s="67" t="s">
        <v>836</v>
      </c>
      <c r="H34" s="57" t="s">
        <v>837</v>
      </c>
      <c r="I34" s="57" t="s">
        <v>838</v>
      </c>
      <c r="J34" s="61" t="s">
        <v>839</v>
      </c>
      <c r="K34" s="56" t="n">
        <f aca="false">COUNTIF('Verified Direct-Drive'!$B$5:$B$150,B34)</f>
        <v>0</v>
      </c>
      <c r="L34" s="68" t="s">
        <v>740</v>
      </c>
      <c r="M34" s="57" t="s">
        <v>773</v>
      </c>
      <c r="N34" s="56" t="n">
        <v>0</v>
      </c>
      <c r="O34" s="56" t="n">
        <v>0</v>
      </c>
      <c r="P34" s="56" t="n">
        <v>0</v>
      </c>
      <c r="Q34" s="56" t="n">
        <v>0</v>
      </c>
      <c r="R34" s="69" t="s">
        <v>742</v>
      </c>
    </row>
    <row r="35" customFormat="false" ht="96" hidden="false" customHeight="true" outlineLevel="0" collapsed="false">
      <c r="A35" s="56" t="n">
        <v>31</v>
      </c>
      <c r="B35" s="57" t="s">
        <v>840</v>
      </c>
      <c r="C35" s="58" t="s">
        <v>766</v>
      </c>
      <c r="D35" s="56"/>
      <c r="E35" s="57" t="s">
        <v>841</v>
      </c>
      <c r="F35" s="57" t="s">
        <v>842</v>
      </c>
      <c r="G35" s="67" t="s">
        <v>843</v>
      </c>
      <c r="H35" s="57" t="s">
        <v>844</v>
      </c>
      <c r="I35" s="57" t="s">
        <v>845</v>
      </c>
      <c r="J35" s="61" t="s">
        <v>846</v>
      </c>
      <c r="K35" s="56" t="n">
        <f aca="false">COUNTIF('Verified Direct-Drive'!$B$5:$B$150,B35)</f>
        <v>0</v>
      </c>
      <c r="L35" s="68" t="s">
        <v>740</v>
      </c>
      <c r="M35" s="57" t="s">
        <v>773</v>
      </c>
      <c r="N35" s="56" t="n">
        <v>0</v>
      </c>
      <c r="O35" s="56" t="n">
        <v>0</v>
      </c>
      <c r="P35" s="56" t="n">
        <v>0</v>
      </c>
      <c r="Q35" s="56" t="n">
        <v>0</v>
      </c>
      <c r="R35" s="69" t="s">
        <v>742</v>
      </c>
    </row>
    <row r="36" customFormat="false" ht="96" hidden="false" customHeight="true" outlineLevel="0" collapsed="false">
      <c r="A36" s="56" t="n">
        <v>32</v>
      </c>
      <c r="B36" s="57" t="s">
        <v>847</v>
      </c>
      <c r="C36" s="58" t="s">
        <v>775</v>
      </c>
      <c r="D36" s="56"/>
      <c r="E36" s="57" t="s">
        <v>848</v>
      </c>
      <c r="F36" s="57" t="s">
        <v>849</v>
      </c>
      <c r="G36" s="67" t="s">
        <v>850</v>
      </c>
      <c r="H36" s="57" t="s">
        <v>851</v>
      </c>
      <c r="I36" s="57" t="s">
        <v>852</v>
      </c>
      <c r="J36" s="61" t="s">
        <v>853</v>
      </c>
      <c r="K36" s="56" t="n">
        <f aca="false">COUNTIF('Verified Direct-Drive'!$B$5:$B$150,B36)</f>
        <v>0</v>
      </c>
      <c r="L36" s="68" t="s">
        <v>740</v>
      </c>
      <c r="M36" s="57" t="s">
        <v>782</v>
      </c>
      <c r="N36" s="56" t="n">
        <v>0</v>
      </c>
      <c r="O36" s="56" t="n">
        <v>0</v>
      </c>
      <c r="P36" s="56" t="n">
        <v>0</v>
      </c>
      <c r="Q36" s="56" t="n">
        <v>0</v>
      </c>
      <c r="R36" s="69" t="s">
        <v>742</v>
      </c>
    </row>
    <row r="37" customFormat="false" ht="96" hidden="false" customHeight="true" outlineLevel="0" collapsed="false">
      <c r="A37" s="56" t="n">
        <v>33</v>
      </c>
      <c r="B37" s="57" t="s">
        <v>854</v>
      </c>
      <c r="C37" s="58" t="s">
        <v>766</v>
      </c>
      <c r="D37" s="56"/>
      <c r="E37" s="57" t="s">
        <v>855</v>
      </c>
      <c r="F37" s="57" t="s">
        <v>856</v>
      </c>
      <c r="G37" s="67" t="s">
        <v>857</v>
      </c>
      <c r="H37" s="57" t="s">
        <v>858</v>
      </c>
      <c r="I37" s="57" t="s">
        <v>859</v>
      </c>
      <c r="J37" s="61" t="s">
        <v>860</v>
      </c>
      <c r="K37" s="56" t="n">
        <f aca="false">COUNTIF('Verified Direct-Drive'!$B$5:$B$150,B37)</f>
        <v>0</v>
      </c>
      <c r="L37" s="68" t="s">
        <v>740</v>
      </c>
      <c r="M37" s="57" t="s">
        <v>773</v>
      </c>
      <c r="N37" s="56" t="n">
        <v>0</v>
      </c>
      <c r="O37" s="56" t="n">
        <v>0</v>
      </c>
      <c r="P37" s="56" t="n">
        <v>0</v>
      </c>
      <c r="Q37" s="56" t="n">
        <v>0</v>
      </c>
      <c r="R37" s="69" t="s">
        <v>742</v>
      </c>
    </row>
    <row r="38" customFormat="false" ht="96" hidden="false" customHeight="true" outlineLevel="0" collapsed="false">
      <c r="A38" s="56" t="n">
        <v>34</v>
      </c>
      <c r="B38" s="57" t="s">
        <v>861</v>
      </c>
      <c r="C38" s="58" t="s">
        <v>766</v>
      </c>
      <c r="D38" s="56"/>
      <c r="E38" s="57" t="s">
        <v>862</v>
      </c>
      <c r="F38" s="57" t="s">
        <v>863</v>
      </c>
      <c r="G38" s="67" t="s">
        <v>864</v>
      </c>
      <c r="H38" s="57" t="s">
        <v>865</v>
      </c>
      <c r="I38" s="57" t="s">
        <v>866</v>
      </c>
      <c r="J38" s="61" t="s">
        <v>867</v>
      </c>
      <c r="K38" s="56" t="n">
        <f aca="false">COUNTIF('Verified Direct-Drive'!$B$5:$B$150,B38)</f>
        <v>0</v>
      </c>
      <c r="L38" s="68" t="s">
        <v>740</v>
      </c>
      <c r="M38" s="57" t="s">
        <v>773</v>
      </c>
      <c r="N38" s="56" t="n">
        <v>0</v>
      </c>
      <c r="O38" s="56" t="n">
        <v>0</v>
      </c>
      <c r="P38" s="56" t="n">
        <v>0</v>
      </c>
      <c r="Q38" s="56" t="n">
        <v>0</v>
      </c>
      <c r="R38" s="69" t="s">
        <v>742</v>
      </c>
    </row>
    <row r="39" customFormat="false" ht="96" hidden="false" customHeight="true" outlineLevel="0" collapsed="false">
      <c r="A39" s="56" t="n">
        <v>35</v>
      </c>
      <c r="B39" s="57" t="s">
        <v>868</v>
      </c>
      <c r="C39" s="58" t="s">
        <v>766</v>
      </c>
      <c r="D39" s="56"/>
      <c r="E39" s="57" t="s">
        <v>869</v>
      </c>
      <c r="F39" s="57" t="s">
        <v>870</v>
      </c>
      <c r="G39" s="67" t="s">
        <v>871</v>
      </c>
      <c r="H39" s="57" t="s">
        <v>872</v>
      </c>
      <c r="I39" s="57" t="s">
        <v>873</v>
      </c>
      <c r="J39" s="61" t="s">
        <v>874</v>
      </c>
      <c r="K39" s="56" t="n">
        <f aca="false">COUNTIF('Verified Direct-Drive'!$B$5:$B$150,B39)</f>
        <v>0</v>
      </c>
      <c r="L39" s="68" t="s">
        <v>740</v>
      </c>
      <c r="M39" s="57" t="s">
        <v>773</v>
      </c>
      <c r="N39" s="56" t="n">
        <v>0</v>
      </c>
      <c r="O39" s="56" t="n">
        <v>0</v>
      </c>
      <c r="P39" s="56" t="n">
        <v>0</v>
      </c>
      <c r="Q39" s="56" t="n">
        <v>0</v>
      </c>
      <c r="R39" s="69" t="s">
        <v>742</v>
      </c>
    </row>
    <row r="40" customFormat="false" ht="96" hidden="false" customHeight="true" outlineLevel="0" collapsed="false">
      <c r="A40" s="56" t="n">
        <v>36</v>
      </c>
      <c r="B40" s="57" t="s">
        <v>875</v>
      </c>
      <c r="C40" s="58" t="s">
        <v>677</v>
      </c>
      <c r="D40" s="56"/>
      <c r="E40" s="57" t="s">
        <v>876</v>
      </c>
      <c r="F40" s="57" t="s">
        <v>877</v>
      </c>
      <c r="G40" s="67" t="s">
        <v>878</v>
      </c>
      <c r="H40" s="57" t="s">
        <v>879</v>
      </c>
      <c r="I40" s="57" t="s">
        <v>880</v>
      </c>
      <c r="J40" s="61" t="s">
        <v>881</v>
      </c>
      <c r="K40" s="56" t="n">
        <f aca="false">COUNTIF('Verified Direct-Drive'!$B$5:$B$150,B40)</f>
        <v>0</v>
      </c>
      <c r="L40" s="68" t="s">
        <v>740</v>
      </c>
      <c r="M40" s="57" t="s">
        <v>818</v>
      </c>
      <c r="N40" s="56" t="n">
        <v>0</v>
      </c>
      <c r="O40" s="56" t="n">
        <v>0</v>
      </c>
      <c r="P40" s="56" t="n">
        <v>0</v>
      </c>
      <c r="Q40" s="56" t="n">
        <v>0</v>
      </c>
      <c r="R40" s="69" t="s">
        <v>742</v>
      </c>
    </row>
    <row r="41" customFormat="false" ht="96" hidden="false" customHeight="true" outlineLevel="0" collapsed="false">
      <c r="A41" s="56" t="n">
        <v>37</v>
      </c>
      <c r="B41" s="57" t="s">
        <v>882</v>
      </c>
      <c r="C41" s="58" t="s">
        <v>775</v>
      </c>
      <c r="D41" s="56"/>
      <c r="E41" s="57" t="s">
        <v>883</v>
      </c>
      <c r="F41" s="57" t="s">
        <v>884</v>
      </c>
      <c r="G41" s="67" t="s">
        <v>885</v>
      </c>
      <c r="H41" s="57" t="s">
        <v>886</v>
      </c>
      <c r="I41" s="57" t="s">
        <v>887</v>
      </c>
      <c r="J41" s="61" t="s">
        <v>888</v>
      </c>
      <c r="K41" s="56" t="n">
        <f aca="false">COUNTIF('Verified Direct-Drive'!$B$5:$B$150,B41)</f>
        <v>0</v>
      </c>
      <c r="L41" s="68" t="s">
        <v>740</v>
      </c>
      <c r="M41" s="57" t="s">
        <v>782</v>
      </c>
      <c r="N41" s="56" t="n">
        <v>0</v>
      </c>
      <c r="O41" s="56" t="n">
        <v>0</v>
      </c>
      <c r="P41" s="56" t="n">
        <v>0</v>
      </c>
      <c r="Q41" s="56" t="n">
        <v>0</v>
      </c>
      <c r="R41" s="69" t="s">
        <v>742</v>
      </c>
    </row>
    <row r="42" customFormat="false" ht="96" hidden="false" customHeight="true" outlineLevel="0" collapsed="false">
      <c r="A42" s="56" t="n">
        <v>38</v>
      </c>
      <c r="B42" s="57" t="s">
        <v>889</v>
      </c>
      <c r="C42" s="58" t="s">
        <v>698</v>
      </c>
      <c r="D42" s="56"/>
      <c r="E42" s="57" t="s">
        <v>890</v>
      </c>
      <c r="F42" s="57" t="s">
        <v>891</v>
      </c>
      <c r="G42" s="67" t="s">
        <v>892</v>
      </c>
      <c r="H42" s="57" t="s">
        <v>893</v>
      </c>
      <c r="I42" s="57" t="s">
        <v>894</v>
      </c>
      <c r="J42" s="61" t="s">
        <v>895</v>
      </c>
      <c r="K42" s="56" t="n">
        <f aca="false">COUNTIF('Verified Direct-Drive'!$B$5:$B$150,B42)</f>
        <v>0</v>
      </c>
      <c r="L42" s="68" t="s">
        <v>740</v>
      </c>
      <c r="M42" s="57" t="s">
        <v>797</v>
      </c>
      <c r="N42" s="56" t="n">
        <v>0</v>
      </c>
      <c r="O42" s="56" t="n">
        <v>0</v>
      </c>
      <c r="P42" s="56" t="n">
        <v>0</v>
      </c>
      <c r="Q42" s="56" t="n">
        <v>0</v>
      </c>
      <c r="R42" s="69" t="s">
        <v>742</v>
      </c>
    </row>
    <row r="43" customFormat="false" ht="96" hidden="false" customHeight="true" outlineLevel="0" collapsed="false">
      <c r="A43" s="56" t="n">
        <v>39</v>
      </c>
      <c r="B43" s="57" t="s">
        <v>896</v>
      </c>
      <c r="C43" s="58" t="s">
        <v>775</v>
      </c>
      <c r="D43" s="56"/>
      <c r="E43" s="57" t="s">
        <v>897</v>
      </c>
      <c r="F43" s="57" t="s">
        <v>898</v>
      </c>
      <c r="G43" s="67" t="s">
        <v>885</v>
      </c>
      <c r="H43" s="57" t="s">
        <v>899</v>
      </c>
      <c r="I43" s="57" t="s">
        <v>900</v>
      </c>
      <c r="J43" s="61" t="s">
        <v>901</v>
      </c>
      <c r="K43" s="56" t="n">
        <f aca="false">COUNTIF('Verified Direct-Drive'!$B$5:$B$150,B43)</f>
        <v>0</v>
      </c>
      <c r="L43" s="68" t="s">
        <v>740</v>
      </c>
      <c r="M43" s="57" t="s">
        <v>782</v>
      </c>
      <c r="N43" s="56" t="n">
        <v>0</v>
      </c>
      <c r="O43" s="56" t="n">
        <v>0</v>
      </c>
      <c r="P43" s="56" t="n">
        <v>0</v>
      </c>
      <c r="Q43" s="56" t="n">
        <v>0</v>
      </c>
      <c r="R43" s="69" t="s">
        <v>742</v>
      </c>
    </row>
    <row r="44" customFormat="false" ht="96" hidden="false" customHeight="true" outlineLevel="0" collapsed="false">
      <c r="A44" s="56" t="n">
        <v>40</v>
      </c>
      <c r="B44" s="57" t="s">
        <v>902</v>
      </c>
      <c r="C44" s="58" t="s">
        <v>775</v>
      </c>
      <c r="D44" s="56"/>
      <c r="E44" s="57" t="s">
        <v>903</v>
      </c>
      <c r="F44" s="57" t="s">
        <v>904</v>
      </c>
      <c r="G44" s="67" t="s">
        <v>905</v>
      </c>
      <c r="H44" s="57" t="s">
        <v>906</v>
      </c>
      <c r="I44" s="57" t="s">
        <v>907</v>
      </c>
      <c r="J44" s="61" t="s">
        <v>908</v>
      </c>
      <c r="K44" s="56" t="n">
        <f aca="false">COUNTIF('Verified Direct-Drive'!$B$5:$B$150,B44)</f>
        <v>0</v>
      </c>
      <c r="L44" s="68" t="s">
        <v>740</v>
      </c>
      <c r="M44" s="57" t="s">
        <v>782</v>
      </c>
      <c r="N44" s="56" t="n">
        <v>0</v>
      </c>
      <c r="O44" s="56" t="n">
        <v>0</v>
      </c>
      <c r="P44" s="56" t="n">
        <v>0</v>
      </c>
      <c r="Q44" s="56" t="n">
        <v>0</v>
      </c>
      <c r="R44" s="69" t="s">
        <v>742</v>
      </c>
    </row>
    <row r="45" customFormat="false" ht="96" hidden="false" customHeight="true" outlineLevel="0" collapsed="false">
      <c r="A45" s="56" t="n">
        <v>41</v>
      </c>
      <c r="B45" s="57" t="s">
        <v>909</v>
      </c>
      <c r="C45" s="58" t="s">
        <v>766</v>
      </c>
      <c r="D45" s="56"/>
      <c r="E45" s="57" t="s">
        <v>910</v>
      </c>
      <c r="F45" s="57" t="s">
        <v>911</v>
      </c>
      <c r="G45" s="67" t="s">
        <v>912</v>
      </c>
      <c r="H45" s="57" t="s">
        <v>913</v>
      </c>
      <c r="I45" s="57" t="s">
        <v>914</v>
      </c>
      <c r="J45" s="61" t="s">
        <v>915</v>
      </c>
      <c r="K45" s="56" t="n">
        <f aca="false">COUNTIF('Verified Direct-Drive'!$B$5:$B$150,B45)</f>
        <v>0</v>
      </c>
      <c r="L45" s="68" t="s">
        <v>740</v>
      </c>
      <c r="M45" s="57" t="s">
        <v>773</v>
      </c>
      <c r="N45" s="56" t="n">
        <v>0</v>
      </c>
      <c r="O45" s="56" t="n">
        <v>0</v>
      </c>
      <c r="P45" s="56" t="n">
        <v>0</v>
      </c>
      <c r="Q45" s="56" t="n">
        <v>0</v>
      </c>
      <c r="R45" s="69" t="s">
        <v>742</v>
      </c>
    </row>
    <row r="46" customFormat="false" ht="96" hidden="false" customHeight="true" outlineLevel="0" collapsed="false">
      <c r="A46" s="56" t="n">
        <v>42</v>
      </c>
      <c r="B46" s="57" t="s">
        <v>916</v>
      </c>
      <c r="C46" s="58" t="s">
        <v>640</v>
      </c>
      <c r="D46" s="56" t="n">
        <v>5</v>
      </c>
      <c r="E46" s="57" t="s">
        <v>917</v>
      </c>
      <c r="F46" s="57" t="s">
        <v>918</v>
      </c>
      <c r="G46" s="70" t="s">
        <v>919</v>
      </c>
      <c r="H46" s="57" t="s">
        <v>920</v>
      </c>
      <c r="I46" s="57" t="s">
        <v>921</v>
      </c>
      <c r="J46" s="61" t="s">
        <v>922</v>
      </c>
      <c r="K46" s="56" t="n">
        <f aca="false">COUNTIF('Verified Direct-Drive'!$B$5:$B$150,B46)</f>
        <v>0</v>
      </c>
      <c r="L46" s="71" t="s">
        <v>923</v>
      </c>
      <c r="M46" s="57" t="s">
        <v>757</v>
      </c>
      <c r="N46" s="56" t="n">
        <v>0</v>
      </c>
      <c r="O46" s="56" t="n">
        <v>0</v>
      </c>
      <c r="P46" s="56" t="n">
        <v>0</v>
      </c>
      <c r="Q46" s="56" t="n">
        <v>0</v>
      </c>
      <c r="R46" s="69" t="s">
        <v>742</v>
      </c>
    </row>
    <row r="47" customFormat="false" ht="96" hidden="false" customHeight="true" outlineLevel="0" collapsed="false">
      <c r="A47" s="56" t="n">
        <v>43</v>
      </c>
      <c r="B47" s="57" t="s">
        <v>924</v>
      </c>
      <c r="C47" s="58" t="s">
        <v>640</v>
      </c>
      <c r="D47" s="56" t="n">
        <v>6</v>
      </c>
      <c r="E47" s="57" t="s">
        <v>925</v>
      </c>
      <c r="F47" s="57" t="s">
        <v>926</v>
      </c>
      <c r="G47" s="70" t="s">
        <v>927</v>
      </c>
      <c r="H47" s="57" t="s">
        <v>928</v>
      </c>
      <c r="I47" s="57" t="s">
        <v>929</v>
      </c>
      <c r="J47" s="61" t="s">
        <v>930</v>
      </c>
      <c r="K47" s="56" t="n">
        <f aca="false">COUNTIF('Verified Direct-Drive'!$B$5:$B$150,B47)</f>
        <v>0</v>
      </c>
      <c r="L47" s="71" t="s">
        <v>923</v>
      </c>
      <c r="M47" s="57" t="s">
        <v>757</v>
      </c>
      <c r="N47" s="56" t="n">
        <v>0</v>
      </c>
      <c r="O47" s="56" t="n">
        <v>0</v>
      </c>
      <c r="P47" s="56" t="n">
        <v>0</v>
      </c>
      <c r="Q47" s="56" t="n">
        <v>0</v>
      </c>
      <c r="R47" s="69" t="s">
        <v>742</v>
      </c>
    </row>
    <row r="48" customFormat="false" ht="96" hidden="false" customHeight="true" outlineLevel="0" collapsed="false">
      <c r="A48" s="56" t="n">
        <v>44</v>
      </c>
      <c r="B48" s="57" t="s">
        <v>931</v>
      </c>
      <c r="C48" s="58" t="s">
        <v>932</v>
      </c>
      <c r="D48" s="56" t="n">
        <v>7</v>
      </c>
      <c r="E48" s="57" t="s">
        <v>933</v>
      </c>
      <c r="F48" s="57" t="s">
        <v>934</v>
      </c>
      <c r="G48" s="70" t="s">
        <v>927</v>
      </c>
      <c r="H48" s="57" t="s">
        <v>935</v>
      </c>
      <c r="I48" s="57" t="s">
        <v>936</v>
      </c>
      <c r="J48" s="61" t="s">
        <v>937</v>
      </c>
      <c r="K48" s="56" t="n">
        <f aca="false">COUNTIF('Verified Direct-Drive'!$B$5:$B$150,B48)</f>
        <v>0</v>
      </c>
      <c r="L48" s="71" t="s">
        <v>923</v>
      </c>
      <c r="M48" s="57" t="s">
        <v>757</v>
      </c>
      <c r="N48" s="56" t="n">
        <v>0</v>
      </c>
      <c r="O48" s="56" t="n">
        <v>0</v>
      </c>
      <c r="P48" s="56" t="n">
        <v>0</v>
      </c>
      <c r="Q48" s="56" t="n">
        <v>0</v>
      </c>
      <c r="R48" s="69" t="s">
        <v>742</v>
      </c>
    </row>
    <row r="49" customFormat="false" ht="96" hidden="false" customHeight="true" outlineLevel="0" collapsed="false">
      <c r="A49" s="56" t="n">
        <v>45</v>
      </c>
      <c r="B49" s="57" t="s">
        <v>938</v>
      </c>
      <c r="C49" s="58" t="s">
        <v>650</v>
      </c>
      <c r="D49" s="56" t="n">
        <v>8</v>
      </c>
      <c r="E49" s="57" t="s">
        <v>939</v>
      </c>
      <c r="F49" s="57" t="s">
        <v>940</v>
      </c>
      <c r="G49" s="70" t="s">
        <v>927</v>
      </c>
      <c r="H49" s="57" t="s">
        <v>941</v>
      </c>
      <c r="I49" s="57" t="s">
        <v>942</v>
      </c>
      <c r="J49" s="61" t="s">
        <v>943</v>
      </c>
      <c r="K49" s="56" t="n">
        <f aca="false">COUNTIF('Verified Direct-Drive'!$B$5:$B$150,B49)</f>
        <v>0</v>
      </c>
      <c r="L49" s="71" t="s">
        <v>923</v>
      </c>
      <c r="M49" s="57" t="s">
        <v>757</v>
      </c>
      <c r="N49" s="56" t="n">
        <v>0</v>
      </c>
      <c r="O49" s="56" t="n">
        <v>0</v>
      </c>
      <c r="P49" s="56" t="n">
        <v>0</v>
      </c>
      <c r="Q49" s="56" t="n">
        <v>0</v>
      </c>
      <c r="R49" s="69" t="s">
        <v>742</v>
      </c>
    </row>
    <row r="50" customFormat="false" ht="96" hidden="false" customHeight="true" outlineLevel="0" collapsed="false">
      <c r="A50" s="56" t="n">
        <v>46</v>
      </c>
      <c r="B50" s="57" t="s">
        <v>944</v>
      </c>
      <c r="C50" s="58" t="s">
        <v>722</v>
      </c>
      <c r="D50" s="56" t="n">
        <v>9</v>
      </c>
      <c r="E50" s="57" t="s">
        <v>945</v>
      </c>
      <c r="F50" s="57" t="s">
        <v>946</v>
      </c>
      <c r="G50" s="70" t="s">
        <v>927</v>
      </c>
      <c r="H50" s="57" t="s">
        <v>947</v>
      </c>
      <c r="I50" s="57" t="s">
        <v>948</v>
      </c>
      <c r="J50" s="61" t="s">
        <v>949</v>
      </c>
      <c r="K50" s="56" t="n">
        <f aca="false">COUNTIF('Verified Direct-Drive'!$B$5:$B$150,B50)</f>
        <v>0</v>
      </c>
      <c r="L50" s="71" t="s">
        <v>923</v>
      </c>
      <c r="M50" s="57" t="s">
        <v>757</v>
      </c>
      <c r="N50" s="56" t="n">
        <v>0</v>
      </c>
      <c r="O50" s="56" t="n">
        <v>0</v>
      </c>
      <c r="P50" s="56" t="n">
        <v>0</v>
      </c>
      <c r="Q50" s="56" t="n">
        <v>0</v>
      </c>
      <c r="R50" s="69" t="s">
        <v>742</v>
      </c>
    </row>
    <row r="51" customFormat="false" ht="96" hidden="false" customHeight="true" outlineLevel="0" collapsed="false">
      <c r="A51" s="56" t="n">
        <v>47</v>
      </c>
      <c r="B51" s="57" t="s">
        <v>950</v>
      </c>
      <c r="C51" s="58" t="s">
        <v>951</v>
      </c>
      <c r="D51" s="56" t="n">
        <v>13</v>
      </c>
      <c r="E51" s="57" t="s">
        <v>952</v>
      </c>
      <c r="F51" s="57" t="s">
        <v>953</v>
      </c>
      <c r="G51" s="70" t="s">
        <v>954</v>
      </c>
      <c r="H51" s="57" t="s">
        <v>955</v>
      </c>
      <c r="I51" s="57" t="s">
        <v>956</v>
      </c>
      <c r="J51" s="61" t="s">
        <v>957</v>
      </c>
      <c r="K51" s="56" t="n">
        <f aca="false">COUNTIF('Verified Direct-Drive'!$B$5:$B$150,B51)</f>
        <v>0</v>
      </c>
      <c r="L51" s="71" t="s">
        <v>923</v>
      </c>
      <c r="M51" s="57" t="s">
        <v>958</v>
      </c>
      <c r="N51" s="56" t="n">
        <v>0</v>
      </c>
      <c r="O51" s="56" t="n">
        <v>0</v>
      </c>
      <c r="P51" s="56" t="n">
        <v>0</v>
      </c>
      <c r="Q51" s="56" t="n">
        <v>0</v>
      </c>
      <c r="R51" s="69" t="s">
        <v>742</v>
      </c>
    </row>
    <row r="52" customFormat="false" ht="96" hidden="false" customHeight="true" outlineLevel="0" collapsed="false">
      <c r="A52" s="56" t="n">
        <v>48</v>
      </c>
      <c r="B52" s="57" t="s">
        <v>959</v>
      </c>
      <c r="C52" s="58" t="s">
        <v>677</v>
      </c>
      <c r="D52" s="56" t="n">
        <v>14</v>
      </c>
      <c r="E52" s="57" t="s">
        <v>960</v>
      </c>
      <c r="F52" s="57" t="s">
        <v>961</v>
      </c>
      <c r="G52" s="70" t="s">
        <v>962</v>
      </c>
      <c r="H52" s="57" t="s">
        <v>963</v>
      </c>
      <c r="I52" s="57" t="s">
        <v>964</v>
      </c>
      <c r="J52" s="61" t="s">
        <v>965</v>
      </c>
      <c r="K52" s="56" t="n">
        <f aca="false">COUNTIF('Verified Direct-Drive'!$B$5:$B$150,B52)</f>
        <v>0</v>
      </c>
      <c r="L52" s="71" t="s">
        <v>923</v>
      </c>
      <c r="M52" s="57" t="s">
        <v>741</v>
      </c>
      <c r="N52" s="56" t="n">
        <v>0</v>
      </c>
      <c r="O52" s="56" t="n">
        <v>0</v>
      </c>
      <c r="P52" s="56" t="n">
        <v>0</v>
      </c>
      <c r="Q52" s="56" t="n">
        <v>0</v>
      </c>
      <c r="R52" s="69" t="s">
        <v>742</v>
      </c>
    </row>
    <row r="53" customFormat="false" ht="96" hidden="false" customHeight="true" outlineLevel="0" collapsed="false">
      <c r="A53" s="56" t="n">
        <v>49</v>
      </c>
      <c r="B53" s="57" t="s">
        <v>966</v>
      </c>
      <c r="C53" s="58" t="s">
        <v>677</v>
      </c>
      <c r="D53" s="56" t="n">
        <v>15</v>
      </c>
      <c r="E53" s="57" t="s">
        <v>967</v>
      </c>
      <c r="F53" s="57" t="s">
        <v>968</v>
      </c>
      <c r="G53" s="70" t="s">
        <v>962</v>
      </c>
      <c r="H53" s="57" t="s">
        <v>969</v>
      </c>
      <c r="I53" s="57" t="s">
        <v>970</v>
      </c>
      <c r="J53" s="61" t="s">
        <v>971</v>
      </c>
      <c r="K53" s="56" t="n">
        <f aca="false">COUNTIF('Verified Direct-Drive'!$B$5:$B$150,B53)</f>
        <v>0</v>
      </c>
      <c r="L53" s="71" t="s">
        <v>923</v>
      </c>
      <c r="M53" s="57" t="s">
        <v>741</v>
      </c>
      <c r="N53" s="56" t="n">
        <v>0</v>
      </c>
      <c r="O53" s="56" t="n">
        <v>0</v>
      </c>
      <c r="P53" s="56" t="n">
        <v>0</v>
      </c>
      <c r="Q53" s="56" t="n">
        <v>0</v>
      </c>
      <c r="R53" s="69" t="s">
        <v>742</v>
      </c>
    </row>
    <row r="54" customFormat="false" ht="96" hidden="false" customHeight="true" outlineLevel="0" collapsed="false">
      <c r="A54" s="56" t="n">
        <v>50</v>
      </c>
      <c r="B54" s="57" t="s">
        <v>972</v>
      </c>
      <c r="C54" s="58" t="s">
        <v>973</v>
      </c>
      <c r="D54" s="56"/>
      <c r="E54" s="57" t="s">
        <v>974</v>
      </c>
      <c r="F54" s="57" t="s">
        <v>975</v>
      </c>
      <c r="G54" s="70" t="s">
        <v>976</v>
      </c>
      <c r="H54" s="57" t="s">
        <v>977</v>
      </c>
      <c r="I54" s="57" t="s">
        <v>978</v>
      </c>
      <c r="J54" s="61" t="s">
        <v>979</v>
      </c>
      <c r="K54" s="56" t="n">
        <f aca="false">COUNTIF('Verified Direct-Drive'!$B$5:$B$150,B54)</f>
        <v>0</v>
      </c>
      <c r="L54" s="71" t="s">
        <v>923</v>
      </c>
      <c r="M54" s="57" t="s">
        <v>980</v>
      </c>
      <c r="N54" s="56" t="n">
        <v>0</v>
      </c>
      <c r="O54" s="56" t="n">
        <v>0</v>
      </c>
      <c r="P54" s="56" t="n">
        <v>0</v>
      </c>
      <c r="Q54" s="56" t="n">
        <v>0</v>
      </c>
      <c r="R54" s="69" t="s">
        <v>742</v>
      </c>
    </row>
    <row r="55" customFormat="false" ht="96" hidden="false" customHeight="true" outlineLevel="0" collapsed="false">
      <c r="A55" s="56" t="n">
        <v>51</v>
      </c>
      <c r="B55" s="57" t="s">
        <v>981</v>
      </c>
      <c r="C55" s="58" t="s">
        <v>766</v>
      </c>
      <c r="D55" s="56"/>
      <c r="E55" s="57" t="s">
        <v>982</v>
      </c>
      <c r="F55" s="57" t="s">
        <v>983</v>
      </c>
      <c r="G55" s="70" t="s">
        <v>984</v>
      </c>
      <c r="H55" s="57" t="s">
        <v>985</v>
      </c>
      <c r="I55" s="57" t="s">
        <v>986</v>
      </c>
      <c r="J55" s="61" t="s">
        <v>987</v>
      </c>
      <c r="K55" s="56" t="n">
        <f aca="false">COUNTIF('Verified Direct-Drive'!$B$5:$B$150,B55)</f>
        <v>0</v>
      </c>
      <c r="L55" s="71" t="s">
        <v>923</v>
      </c>
      <c r="M55" s="57" t="s">
        <v>773</v>
      </c>
      <c r="N55" s="56" t="n">
        <v>0</v>
      </c>
      <c r="O55" s="56" t="n">
        <v>0</v>
      </c>
      <c r="P55" s="56" t="n">
        <v>0</v>
      </c>
      <c r="Q55" s="56" t="n">
        <v>0</v>
      </c>
      <c r="R55" s="69" t="s">
        <v>742</v>
      </c>
    </row>
    <row r="56" customFormat="false" ht="96" hidden="false" customHeight="true" outlineLevel="0" collapsed="false">
      <c r="A56" s="56" t="n">
        <v>52</v>
      </c>
      <c r="B56" s="57" t="s">
        <v>988</v>
      </c>
      <c r="C56" s="58" t="s">
        <v>677</v>
      </c>
      <c r="D56" s="56"/>
      <c r="E56" s="57" t="s">
        <v>989</v>
      </c>
      <c r="F56" s="57" t="s">
        <v>990</v>
      </c>
      <c r="G56" s="70" t="s">
        <v>991</v>
      </c>
      <c r="H56" s="57" t="s">
        <v>992</v>
      </c>
      <c r="I56" s="57" t="s">
        <v>993</v>
      </c>
      <c r="J56" s="61" t="s">
        <v>994</v>
      </c>
      <c r="K56" s="56" t="n">
        <f aca="false">COUNTIF('Verified Direct-Drive'!$B$5:$B$150,B56)</f>
        <v>0</v>
      </c>
      <c r="L56" s="71" t="s">
        <v>923</v>
      </c>
      <c r="M56" s="57" t="s">
        <v>818</v>
      </c>
      <c r="N56" s="56" t="n">
        <v>0</v>
      </c>
      <c r="O56" s="56" t="n">
        <v>0</v>
      </c>
      <c r="P56" s="56" t="n">
        <v>0</v>
      </c>
      <c r="Q56" s="56" t="n">
        <v>0</v>
      </c>
      <c r="R56" s="69" t="s">
        <v>742</v>
      </c>
    </row>
    <row r="57" customFormat="false" ht="96" hidden="false" customHeight="true" outlineLevel="0" collapsed="false">
      <c r="A57" s="56" t="n">
        <v>53</v>
      </c>
      <c r="B57" s="57" t="s">
        <v>995</v>
      </c>
      <c r="C57" s="58" t="s">
        <v>698</v>
      </c>
      <c r="D57" s="56"/>
      <c r="E57" s="57" t="s">
        <v>996</v>
      </c>
      <c r="F57" s="57" t="s">
        <v>997</v>
      </c>
      <c r="G57" s="70" t="s">
        <v>976</v>
      </c>
      <c r="H57" s="57" t="s">
        <v>998</v>
      </c>
      <c r="I57" s="57" t="s">
        <v>999</v>
      </c>
      <c r="J57" s="61" t="s">
        <v>1000</v>
      </c>
      <c r="K57" s="56" t="n">
        <f aca="false">COUNTIF('Verified Direct-Drive'!$B$5:$B$150,B57)</f>
        <v>0</v>
      </c>
      <c r="L57" s="71" t="s">
        <v>923</v>
      </c>
      <c r="M57" s="57" t="s">
        <v>797</v>
      </c>
      <c r="N57" s="56" t="n">
        <v>0</v>
      </c>
      <c r="O57" s="56" t="n">
        <v>0</v>
      </c>
      <c r="P57" s="56" t="n">
        <v>0</v>
      </c>
      <c r="Q57" s="56" t="n">
        <v>0</v>
      </c>
      <c r="R57" s="69" t="s">
        <v>742</v>
      </c>
    </row>
    <row r="58" customFormat="false" ht="96" hidden="false" customHeight="true" outlineLevel="0" collapsed="false">
      <c r="A58" s="56" t="n">
        <v>54</v>
      </c>
      <c r="B58" s="57" t="s">
        <v>1001</v>
      </c>
      <c r="C58" s="58" t="s">
        <v>698</v>
      </c>
      <c r="D58" s="56"/>
      <c r="E58" s="57" t="s">
        <v>1002</v>
      </c>
      <c r="F58" s="57" t="s">
        <v>1003</v>
      </c>
      <c r="G58" s="70" t="s">
        <v>1004</v>
      </c>
      <c r="H58" s="57" t="s">
        <v>1005</v>
      </c>
      <c r="I58" s="57" t="s">
        <v>1006</v>
      </c>
      <c r="J58" s="61" t="s">
        <v>1007</v>
      </c>
      <c r="K58" s="56" t="n">
        <f aca="false">COUNTIF('Verified Direct-Drive'!$B$5:$B$150,B58)</f>
        <v>0</v>
      </c>
      <c r="L58" s="71" t="s">
        <v>923</v>
      </c>
      <c r="M58" s="57" t="s">
        <v>797</v>
      </c>
      <c r="N58" s="56" t="n">
        <v>0</v>
      </c>
      <c r="O58" s="56" t="n">
        <v>0</v>
      </c>
      <c r="P58" s="56" t="n">
        <v>0</v>
      </c>
      <c r="Q58" s="56" t="n">
        <v>0</v>
      </c>
      <c r="R58" s="69" t="s">
        <v>742</v>
      </c>
    </row>
    <row r="59" customFormat="false" ht="96" hidden="false" customHeight="true" outlineLevel="0" collapsed="false">
      <c r="A59" s="56" t="n">
        <v>55</v>
      </c>
      <c r="B59" s="57" t="s">
        <v>1008</v>
      </c>
      <c r="C59" s="58" t="s">
        <v>766</v>
      </c>
      <c r="D59" s="56"/>
      <c r="E59" s="57" t="s">
        <v>1009</v>
      </c>
      <c r="F59" s="57" t="s">
        <v>1010</v>
      </c>
      <c r="G59" s="70" t="s">
        <v>976</v>
      </c>
      <c r="H59" s="57" t="s">
        <v>1011</v>
      </c>
      <c r="I59" s="57" t="s">
        <v>1012</v>
      </c>
      <c r="J59" s="61" t="s">
        <v>1013</v>
      </c>
      <c r="K59" s="56" t="n">
        <f aca="false">COUNTIF('Verified Direct-Drive'!$B$5:$B$150,B59)</f>
        <v>0</v>
      </c>
      <c r="L59" s="71" t="s">
        <v>923</v>
      </c>
      <c r="M59" s="57" t="s">
        <v>773</v>
      </c>
      <c r="N59" s="56" t="n">
        <v>0</v>
      </c>
      <c r="O59" s="56" t="n">
        <v>0</v>
      </c>
      <c r="P59" s="56" t="n">
        <v>0</v>
      </c>
      <c r="Q59" s="56" t="n">
        <v>0</v>
      </c>
      <c r="R59" s="69" t="s">
        <v>742</v>
      </c>
    </row>
    <row r="60" customFormat="false" ht="96" hidden="false" customHeight="true" outlineLevel="0" collapsed="false">
      <c r="A60" s="56" t="n">
        <v>56</v>
      </c>
      <c r="B60" s="57" t="s">
        <v>1014</v>
      </c>
      <c r="C60" s="58" t="s">
        <v>677</v>
      </c>
      <c r="D60" s="56"/>
      <c r="E60" s="57" t="s">
        <v>1015</v>
      </c>
      <c r="F60" s="57" t="s">
        <v>1016</v>
      </c>
      <c r="G60" s="70" t="s">
        <v>991</v>
      </c>
      <c r="H60" s="57" t="s">
        <v>1017</v>
      </c>
      <c r="I60" s="57" t="s">
        <v>1018</v>
      </c>
      <c r="J60" s="61" t="s">
        <v>1019</v>
      </c>
      <c r="K60" s="56" t="n">
        <f aca="false">COUNTIF('Verified Direct-Drive'!$B$5:$B$150,B60)</f>
        <v>0</v>
      </c>
      <c r="L60" s="71" t="s">
        <v>923</v>
      </c>
      <c r="M60" s="57" t="s">
        <v>818</v>
      </c>
      <c r="N60" s="56" t="n">
        <v>0</v>
      </c>
      <c r="O60" s="56" t="n">
        <v>0</v>
      </c>
      <c r="P60" s="56" t="n">
        <v>0</v>
      </c>
      <c r="Q60" s="56" t="n">
        <v>0</v>
      </c>
      <c r="R60" s="69" t="s">
        <v>742</v>
      </c>
    </row>
    <row r="61" customFormat="false" ht="96" hidden="false" customHeight="true" outlineLevel="0" collapsed="false">
      <c r="A61" s="56" t="n">
        <v>57</v>
      </c>
      <c r="B61" s="57" t="s">
        <v>1020</v>
      </c>
      <c r="C61" s="58" t="s">
        <v>775</v>
      </c>
      <c r="D61" s="56"/>
      <c r="E61" s="57" t="s">
        <v>1021</v>
      </c>
      <c r="F61" s="57" t="s">
        <v>1022</v>
      </c>
      <c r="G61" s="70" t="s">
        <v>1023</v>
      </c>
      <c r="H61" s="57" t="s">
        <v>1024</v>
      </c>
      <c r="I61" s="57" t="s">
        <v>1025</v>
      </c>
      <c r="J61" s="61" t="s">
        <v>1026</v>
      </c>
      <c r="K61" s="56" t="n">
        <f aca="false">COUNTIF('Verified Direct-Drive'!$B$5:$B$150,B61)</f>
        <v>0</v>
      </c>
      <c r="L61" s="71" t="s">
        <v>923</v>
      </c>
      <c r="M61" s="57" t="s">
        <v>782</v>
      </c>
      <c r="N61" s="56" t="n">
        <v>0</v>
      </c>
      <c r="O61" s="56" t="n">
        <v>0</v>
      </c>
      <c r="P61" s="56" t="n">
        <v>0</v>
      </c>
      <c r="Q61" s="56" t="n">
        <v>0</v>
      </c>
      <c r="R61" s="69" t="s">
        <v>742</v>
      </c>
    </row>
    <row r="62" customFormat="false" ht="96" hidden="false" customHeight="true" outlineLevel="0" collapsed="false">
      <c r="A62" s="56" t="n">
        <v>58</v>
      </c>
      <c r="B62" s="57" t="s">
        <v>1027</v>
      </c>
      <c r="C62" s="58" t="s">
        <v>973</v>
      </c>
      <c r="D62" s="56"/>
      <c r="E62" s="57" t="s">
        <v>1028</v>
      </c>
      <c r="F62" s="57" t="s">
        <v>1029</v>
      </c>
      <c r="G62" s="70" t="s">
        <v>976</v>
      </c>
      <c r="H62" s="57" t="s">
        <v>1030</v>
      </c>
      <c r="I62" s="57" t="s">
        <v>1031</v>
      </c>
      <c r="J62" s="61" t="s">
        <v>1032</v>
      </c>
      <c r="K62" s="56" t="n">
        <f aca="false">COUNTIF('Verified Direct-Drive'!$B$5:$B$150,B62)</f>
        <v>0</v>
      </c>
      <c r="L62" s="71" t="s">
        <v>923</v>
      </c>
      <c r="M62" s="57" t="s">
        <v>980</v>
      </c>
      <c r="N62" s="56" t="n">
        <v>0</v>
      </c>
      <c r="O62" s="56" t="n">
        <v>0</v>
      </c>
      <c r="P62" s="56" t="n">
        <v>0</v>
      </c>
      <c r="Q62" s="56" t="n">
        <v>0</v>
      </c>
      <c r="R62" s="69" t="s">
        <v>742</v>
      </c>
    </row>
    <row r="63" customFormat="false" ht="96" hidden="false" customHeight="true" outlineLevel="0" collapsed="false">
      <c r="A63" s="56" t="n">
        <v>59</v>
      </c>
      <c r="B63" s="57" t="s">
        <v>1033</v>
      </c>
      <c r="C63" s="58" t="s">
        <v>775</v>
      </c>
      <c r="D63" s="56"/>
      <c r="E63" s="57" t="s">
        <v>1034</v>
      </c>
      <c r="F63" s="57" t="s">
        <v>1035</v>
      </c>
      <c r="G63" s="70" t="s">
        <v>1036</v>
      </c>
      <c r="H63" s="57" t="s">
        <v>1037</v>
      </c>
      <c r="I63" s="57" t="s">
        <v>1038</v>
      </c>
      <c r="J63" s="61" t="s">
        <v>1039</v>
      </c>
      <c r="K63" s="56" t="n">
        <f aca="false">COUNTIF('Verified Direct-Drive'!$B$5:$B$150,B63)</f>
        <v>0</v>
      </c>
      <c r="L63" s="71" t="s">
        <v>923</v>
      </c>
      <c r="M63" s="57" t="s">
        <v>782</v>
      </c>
      <c r="N63" s="56" t="n">
        <v>0</v>
      </c>
      <c r="O63" s="56" t="n">
        <v>0</v>
      </c>
      <c r="P63" s="56" t="n">
        <v>0</v>
      </c>
      <c r="Q63" s="56" t="n">
        <v>0</v>
      </c>
      <c r="R63" s="69" t="s">
        <v>742</v>
      </c>
    </row>
    <row r="64" customFormat="false" ht="96" hidden="false" customHeight="true" outlineLevel="0" collapsed="false">
      <c r="A64" s="56" t="n">
        <v>60</v>
      </c>
      <c r="B64" s="57" t="s">
        <v>1040</v>
      </c>
      <c r="C64" s="58" t="s">
        <v>698</v>
      </c>
      <c r="D64" s="56"/>
      <c r="E64" s="57" t="s">
        <v>1041</v>
      </c>
      <c r="F64" s="57" t="s">
        <v>1042</v>
      </c>
      <c r="G64" s="70" t="s">
        <v>1043</v>
      </c>
      <c r="H64" s="57" t="s">
        <v>1044</v>
      </c>
      <c r="I64" s="57" t="s">
        <v>1045</v>
      </c>
      <c r="J64" s="61" t="s">
        <v>1046</v>
      </c>
      <c r="K64" s="56" t="n">
        <f aca="false">COUNTIF('Verified Direct-Drive'!$B$5:$B$150,B64)</f>
        <v>0</v>
      </c>
      <c r="L64" s="71" t="s">
        <v>923</v>
      </c>
      <c r="M64" s="57" t="s">
        <v>797</v>
      </c>
      <c r="N64" s="56" t="n">
        <v>0</v>
      </c>
      <c r="O64" s="56" t="n">
        <v>0</v>
      </c>
      <c r="P64" s="56" t="n">
        <v>0</v>
      </c>
      <c r="Q64" s="56" t="n">
        <v>0</v>
      </c>
      <c r="R64" s="69" t="s">
        <v>742</v>
      </c>
    </row>
    <row r="65" customFormat="false" ht="96" hidden="false" customHeight="true" outlineLevel="0" collapsed="false">
      <c r="A65" s="56" t="n">
        <v>61</v>
      </c>
      <c r="B65" s="57" t="s">
        <v>1047</v>
      </c>
      <c r="C65" s="58" t="s">
        <v>698</v>
      </c>
      <c r="D65" s="56"/>
      <c r="E65" s="57" t="s">
        <v>1048</v>
      </c>
      <c r="F65" s="57" t="s">
        <v>1049</v>
      </c>
      <c r="G65" s="70" t="s">
        <v>1050</v>
      </c>
      <c r="H65" s="57" t="s">
        <v>1051</v>
      </c>
      <c r="I65" s="57" t="s">
        <v>1052</v>
      </c>
      <c r="J65" s="61" t="s">
        <v>1053</v>
      </c>
      <c r="K65" s="56" t="n">
        <f aca="false">COUNTIF('Verified Direct-Drive'!$B$5:$B$150,B65)</f>
        <v>0</v>
      </c>
      <c r="L65" s="71" t="s">
        <v>923</v>
      </c>
      <c r="M65" s="57" t="s">
        <v>797</v>
      </c>
      <c r="N65" s="56" t="n">
        <v>0</v>
      </c>
      <c r="O65" s="56" t="n">
        <v>0</v>
      </c>
      <c r="P65" s="56" t="n">
        <v>0</v>
      </c>
      <c r="Q65" s="56" t="n">
        <v>0</v>
      </c>
      <c r="R65" s="69" t="s">
        <v>742</v>
      </c>
    </row>
    <row r="66" customFormat="false" ht="96" hidden="false" customHeight="true" outlineLevel="0" collapsed="false">
      <c r="A66" s="56" t="n">
        <v>62</v>
      </c>
      <c r="B66" s="57" t="s">
        <v>1054</v>
      </c>
      <c r="C66" s="58" t="s">
        <v>677</v>
      </c>
      <c r="D66" s="56"/>
      <c r="E66" s="57" t="s">
        <v>1055</v>
      </c>
      <c r="F66" s="57" t="s">
        <v>877</v>
      </c>
      <c r="G66" s="70" t="s">
        <v>1056</v>
      </c>
      <c r="H66" s="57" t="s">
        <v>1057</v>
      </c>
      <c r="I66" s="57" t="s">
        <v>1058</v>
      </c>
      <c r="J66" s="61" t="s">
        <v>1059</v>
      </c>
      <c r="K66" s="56" t="n">
        <f aca="false">COUNTIF('Verified Direct-Drive'!$B$5:$B$150,B66)</f>
        <v>0</v>
      </c>
      <c r="L66" s="71" t="s">
        <v>923</v>
      </c>
      <c r="M66" s="57" t="s">
        <v>818</v>
      </c>
      <c r="N66" s="56" t="n">
        <v>0</v>
      </c>
      <c r="O66" s="56" t="n">
        <v>0</v>
      </c>
      <c r="P66" s="56" t="n">
        <v>0</v>
      </c>
      <c r="Q66" s="56" t="n">
        <v>0</v>
      </c>
      <c r="R66" s="69" t="s">
        <v>742</v>
      </c>
    </row>
    <row r="67" customFormat="false" ht="96" hidden="false" customHeight="true" outlineLevel="0" collapsed="false">
      <c r="A67" s="56" t="n">
        <v>63</v>
      </c>
      <c r="B67" s="57" t="s">
        <v>1060</v>
      </c>
      <c r="C67" s="58" t="s">
        <v>775</v>
      </c>
      <c r="D67" s="56"/>
      <c r="E67" s="57" t="s">
        <v>1061</v>
      </c>
      <c r="F67" s="57" t="s">
        <v>1062</v>
      </c>
      <c r="G67" s="72" t="s">
        <v>1063</v>
      </c>
      <c r="H67" s="57" t="s">
        <v>1064</v>
      </c>
      <c r="I67" s="57" t="s">
        <v>1065</v>
      </c>
      <c r="J67" s="61" t="s">
        <v>1066</v>
      </c>
      <c r="K67" s="56" t="n">
        <f aca="false">COUNTIF('Verified Direct-Drive'!$B$5:$B$150,B67)</f>
        <v>0</v>
      </c>
      <c r="L67" s="73" t="s">
        <v>1067</v>
      </c>
      <c r="M67" s="57" t="s">
        <v>782</v>
      </c>
      <c r="N67" s="56" t="n">
        <v>0</v>
      </c>
      <c r="O67" s="56" t="n">
        <v>0</v>
      </c>
      <c r="P67" s="56" t="n">
        <v>0</v>
      </c>
      <c r="Q67" s="56" t="n">
        <v>0</v>
      </c>
      <c r="R67" s="69" t="s">
        <v>742</v>
      </c>
    </row>
    <row r="68" customFormat="false" ht="96" hidden="false" customHeight="true" outlineLevel="0" collapsed="false">
      <c r="A68" s="56" t="n">
        <v>64</v>
      </c>
      <c r="B68" s="57" t="s">
        <v>1068</v>
      </c>
      <c r="C68" s="58" t="s">
        <v>775</v>
      </c>
      <c r="D68" s="56"/>
      <c r="E68" s="57" t="s">
        <v>1069</v>
      </c>
      <c r="F68" s="57" t="s">
        <v>1070</v>
      </c>
      <c r="G68" s="74" t="s">
        <v>1071</v>
      </c>
      <c r="H68" s="57" t="s">
        <v>1072</v>
      </c>
      <c r="I68" s="57" t="s">
        <v>1073</v>
      </c>
      <c r="J68" s="61" t="s">
        <v>1074</v>
      </c>
      <c r="K68" s="56" t="n">
        <f aca="false">COUNTIF('Verified Direct-Drive'!$B$5:$B$150,B68)</f>
        <v>0</v>
      </c>
      <c r="L68" s="75" t="s">
        <v>1075</v>
      </c>
      <c r="M68" s="57" t="s">
        <v>782</v>
      </c>
      <c r="N68" s="56" t="n">
        <v>0</v>
      </c>
      <c r="O68" s="56" t="n">
        <v>0</v>
      </c>
      <c r="P68" s="56" t="n">
        <v>0</v>
      </c>
      <c r="Q68" s="56" t="n">
        <v>0</v>
      </c>
      <c r="R68" s="69" t="s">
        <v>742</v>
      </c>
    </row>
    <row r="69" customFormat="false" ht="96" hidden="false" customHeight="true" outlineLevel="0" collapsed="false">
      <c r="A69" s="56" t="n">
        <v>65</v>
      </c>
      <c r="B69" s="57" t="s">
        <v>1076</v>
      </c>
      <c r="C69" s="58" t="s">
        <v>775</v>
      </c>
      <c r="D69" s="56"/>
      <c r="E69" s="57" t="s">
        <v>1077</v>
      </c>
      <c r="F69" s="57" t="s">
        <v>1078</v>
      </c>
      <c r="G69" s="74" t="s">
        <v>1079</v>
      </c>
      <c r="H69" s="57" t="s">
        <v>1080</v>
      </c>
      <c r="I69" s="57" t="s">
        <v>1081</v>
      </c>
      <c r="J69" s="61" t="s">
        <v>1082</v>
      </c>
      <c r="K69" s="56" t="n">
        <f aca="false">COUNTIF('Verified Direct-Drive'!$B$5:$B$150,B69)</f>
        <v>0</v>
      </c>
      <c r="L69" s="75" t="s">
        <v>1075</v>
      </c>
      <c r="M69" s="57" t="s">
        <v>782</v>
      </c>
      <c r="N69" s="56" t="n">
        <v>0</v>
      </c>
      <c r="O69" s="56" t="n">
        <v>0</v>
      </c>
      <c r="P69" s="56" t="n">
        <v>0</v>
      </c>
      <c r="Q69" s="56" t="n">
        <v>0</v>
      </c>
      <c r="R69" s="69" t="s">
        <v>742</v>
      </c>
    </row>
    <row r="70" customFormat="false" ht="96" hidden="false" customHeight="true" outlineLevel="0" collapsed="false">
      <c r="A70" s="56" t="n">
        <v>66</v>
      </c>
      <c r="B70" s="57" t="s">
        <v>1083</v>
      </c>
      <c r="C70" s="58" t="s">
        <v>775</v>
      </c>
      <c r="D70" s="56"/>
      <c r="E70" s="57" t="s">
        <v>1084</v>
      </c>
      <c r="F70" s="57" t="s">
        <v>1085</v>
      </c>
      <c r="G70" s="74" t="s">
        <v>1079</v>
      </c>
      <c r="H70" s="57" t="s">
        <v>1086</v>
      </c>
      <c r="I70" s="57" t="s">
        <v>1087</v>
      </c>
      <c r="J70" s="61" t="s">
        <v>1088</v>
      </c>
      <c r="K70" s="56" t="n">
        <f aca="false">COUNTIF('Verified Direct-Drive'!$B$5:$B$150,B70)</f>
        <v>0</v>
      </c>
      <c r="L70" s="75" t="s">
        <v>1075</v>
      </c>
      <c r="M70" s="57" t="s">
        <v>782</v>
      </c>
      <c r="N70" s="56" t="n">
        <v>0</v>
      </c>
      <c r="O70" s="56" t="n">
        <v>0</v>
      </c>
      <c r="P70" s="56" t="n">
        <v>0</v>
      </c>
      <c r="Q70" s="56" t="n">
        <v>0</v>
      </c>
      <c r="R70" s="69" t="s">
        <v>742</v>
      </c>
    </row>
    <row r="71" customFormat="false" ht="96" hidden="false" customHeight="true" outlineLevel="0" collapsed="false">
      <c r="A71" s="56" t="n">
        <v>67</v>
      </c>
      <c r="B71" s="57" t="s">
        <v>1089</v>
      </c>
      <c r="C71" s="58" t="s">
        <v>775</v>
      </c>
      <c r="D71" s="56"/>
      <c r="E71" s="57" t="s">
        <v>1090</v>
      </c>
      <c r="F71" s="57" t="s">
        <v>1091</v>
      </c>
      <c r="G71" s="74" t="s">
        <v>1092</v>
      </c>
      <c r="H71" s="57" t="s">
        <v>1093</v>
      </c>
      <c r="I71" s="57" t="s">
        <v>1094</v>
      </c>
      <c r="J71" s="61" t="s">
        <v>1095</v>
      </c>
      <c r="K71" s="56" t="n">
        <f aca="false">COUNTIF('Verified Direct-Drive'!$B$5:$B$150,B71)</f>
        <v>0</v>
      </c>
      <c r="L71" s="75" t="s">
        <v>1075</v>
      </c>
      <c r="M71" s="57" t="s">
        <v>782</v>
      </c>
      <c r="N71" s="56" t="n">
        <v>0</v>
      </c>
      <c r="O71" s="56" t="n">
        <v>0</v>
      </c>
      <c r="P71" s="56" t="n">
        <v>0</v>
      </c>
      <c r="Q71" s="56" t="n">
        <v>0</v>
      </c>
      <c r="R71" s="69" t="s">
        <v>742</v>
      </c>
    </row>
    <row r="72" customFormat="false" ht="96" hidden="false" customHeight="true" outlineLevel="0" collapsed="false">
      <c r="A72" s="56" t="n">
        <v>68</v>
      </c>
      <c r="B72" s="57" t="s">
        <v>1096</v>
      </c>
      <c r="C72" s="58" t="s">
        <v>698</v>
      </c>
      <c r="D72" s="56"/>
      <c r="E72" s="57" t="s">
        <v>1097</v>
      </c>
      <c r="F72" s="57" t="s">
        <v>1098</v>
      </c>
      <c r="G72" s="74" t="s">
        <v>1099</v>
      </c>
      <c r="H72" s="57" t="s">
        <v>1100</v>
      </c>
      <c r="I72" s="57" t="s">
        <v>1101</v>
      </c>
      <c r="J72" s="61" t="s">
        <v>1102</v>
      </c>
      <c r="K72" s="56" t="n">
        <f aca="false">COUNTIF('Verified Direct-Drive'!$B$5:$B$150,B72)</f>
        <v>0</v>
      </c>
      <c r="L72" s="75" t="s">
        <v>1075</v>
      </c>
      <c r="M72" s="57" t="s">
        <v>797</v>
      </c>
      <c r="N72" s="56" t="n">
        <v>0</v>
      </c>
      <c r="O72" s="56" t="n">
        <v>0</v>
      </c>
      <c r="P72" s="56" t="n">
        <v>0</v>
      </c>
      <c r="Q72" s="56" t="n">
        <v>0</v>
      </c>
      <c r="R72" s="69" t="s">
        <v>742</v>
      </c>
    </row>
    <row r="73" customFormat="false" ht="96" hidden="false" customHeight="true" outlineLevel="0" collapsed="false">
      <c r="A73" s="56" t="n">
        <v>69</v>
      </c>
      <c r="B73" s="57" t="s">
        <v>1103</v>
      </c>
      <c r="C73" s="58" t="s">
        <v>775</v>
      </c>
      <c r="D73" s="56"/>
      <c r="E73" s="57" t="s">
        <v>1104</v>
      </c>
      <c r="F73" s="57" t="s">
        <v>1105</v>
      </c>
      <c r="G73" s="74" t="s">
        <v>1106</v>
      </c>
      <c r="H73" s="57" t="s">
        <v>1107</v>
      </c>
      <c r="I73" s="57" t="s">
        <v>1108</v>
      </c>
      <c r="J73" s="61" t="s">
        <v>1109</v>
      </c>
      <c r="K73" s="56" t="n">
        <f aca="false">COUNTIF('Verified Direct-Drive'!$B$5:$B$150,B73)</f>
        <v>0</v>
      </c>
      <c r="L73" s="75" t="s">
        <v>1075</v>
      </c>
      <c r="M73" s="57" t="s">
        <v>782</v>
      </c>
      <c r="N73" s="56" t="n">
        <v>0</v>
      </c>
      <c r="O73" s="56" t="n">
        <v>0</v>
      </c>
      <c r="P73" s="56" t="n">
        <v>0</v>
      </c>
      <c r="Q73" s="56" t="n">
        <v>0</v>
      </c>
      <c r="R73" s="69" t="s">
        <v>742</v>
      </c>
    </row>
    <row r="74" customFormat="false" ht="96" hidden="false" customHeight="true" outlineLevel="0" collapsed="false">
      <c r="A74" s="56" t="n">
        <v>70</v>
      </c>
      <c r="B74" s="57" t="s">
        <v>1110</v>
      </c>
      <c r="C74" s="58" t="s">
        <v>775</v>
      </c>
      <c r="D74" s="56"/>
      <c r="E74" s="57" t="s">
        <v>1111</v>
      </c>
      <c r="F74" s="57" t="s">
        <v>1105</v>
      </c>
      <c r="G74" s="74" t="s">
        <v>1106</v>
      </c>
      <c r="H74" s="57" t="s">
        <v>1112</v>
      </c>
      <c r="I74" s="57" t="s">
        <v>1113</v>
      </c>
      <c r="J74" s="61" t="s">
        <v>1114</v>
      </c>
      <c r="K74" s="56" t="n">
        <f aca="false">COUNTIF('Verified Direct-Drive'!$B$5:$B$150,B74)</f>
        <v>0</v>
      </c>
      <c r="L74" s="75" t="s">
        <v>1075</v>
      </c>
      <c r="M74" s="57" t="s">
        <v>782</v>
      </c>
      <c r="N74" s="56" t="n">
        <v>0</v>
      </c>
      <c r="O74" s="56" t="n">
        <v>0</v>
      </c>
      <c r="P74" s="56" t="n">
        <v>0</v>
      </c>
      <c r="Q74" s="56" t="n">
        <v>0</v>
      </c>
      <c r="R74" s="69" t="s">
        <v>742</v>
      </c>
    </row>
    <row r="75" customFormat="false" ht="96" hidden="false" customHeight="true" outlineLevel="0" collapsed="false">
      <c r="A75" s="56" t="n">
        <v>71</v>
      </c>
      <c r="B75" s="57" t="s">
        <v>1115</v>
      </c>
      <c r="C75" s="58" t="s">
        <v>698</v>
      </c>
      <c r="D75" s="56"/>
      <c r="E75" s="57" t="s">
        <v>1116</v>
      </c>
      <c r="F75" s="57" t="s">
        <v>1117</v>
      </c>
      <c r="G75" s="74" t="s">
        <v>1118</v>
      </c>
      <c r="H75" s="57" t="s">
        <v>1119</v>
      </c>
      <c r="I75" s="57" t="s">
        <v>1120</v>
      </c>
      <c r="J75" s="61" t="s">
        <v>1121</v>
      </c>
      <c r="K75" s="56" t="n">
        <f aca="false">COUNTIF('Verified Direct-Drive'!$B$5:$B$150,B75)</f>
        <v>0</v>
      </c>
      <c r="L75" s="75" t="s">
        <v>1075</v>
      </c>
      <c r="M75" s="57" t="s">
        <v>797</v>
      </c>
      <c r="N75" s="56" t="n">
        <v>0</v>
      </c>
      <c r="O75" s="56" t="n">
        <v>0</v>
      </c>
      <c r="P75" s="56" t="n">
        <v>0</v>
      </c>
      <c r="Q75" s="56" t="n">
        <v>0</v>
      </c>
      <c r="R75" s="69" t="s">
        <v>742</v>
      </c>
    </row>
    <row r="76" customFormat="false" ht="96" hidden="false" customHeight="true" outlineLevel="0" collapsed="false">
      <c r="A76" s="56" t="n">
        <v>72</v>
      </c>
      <c r="B76" s="57" t="s">
        <v>1122</v>
      </c>
      <c r="C76" s="58" t="s">
        <v>677</v>
      </c>
      <c r="D76" s="56"/>
      <c r="E76" s="57" t="s">
        <v>1123</v>
      </c>
      <c r="F76" s="57" t="s">
        <v>1124</v>
      </c>
      <c r="G76" s="74" t="s">
        <v>1125</v>
      </c>
      <c r="H76" s="57" t="s">
        <v>1126</v>
      </c>
      <c r="I76" s="57" t="s">
        <v>1127</v>
      </c>
      <c r="J76" s="61" t="s">
        <v>1128</v>
      </c>
      <c r="K76" s="56" t="n">
        <f aca="false">COUNTIF('Verified Direct-Drive'!$B$5:$B$150,B76)</f>
        <v>0</v>
      </c>
      <c r="L76" s="75" t="s">
        <v>1075</v>
      </c>
      <c r="M76" s="57" t="s">
        <v>818</v>
      </c>
      <c r="N76" s="56" t="n">
        <v>0</v>
      </c>
      <c r="O76" s="56" t="n">
        <v>0</v>
      </c>
      <c r="P76" s="56" t="n">
        <v>0</v>
      </c>
      <c r="Q76" s="56" t="n">
        <v>0</v>
      </c>
      <c r="R76" s="69" t="s">
        <v>742</v>
      </c>
    </row>
    <row r="77" customFormat="false" ht="96" hidden="false" customHeight="true" outlineLevel="0" collapsed="false">
      <c r="A77" s="56" t="n">
        <v>73</v>
      </c>
      <c r="B77" s="57" t="s">
        <v>1129</v>
      </c>
      <c r="C77" s="58" t="s">
        <v>775</v>
      </c>
      <c r="D77" s="56"/>
      <c r="E77" s="57" t="s">
        <v>1130</v>
      </c>
      <c r="F77" s="57" t="s">
        <v>1131</v>
      </c>
      <c r="G77" s="74" t="s">
        <v>1079</v>
      </c>
      <c r="H77" s="57" t="s">
        <v>1132</v>
      </c>
      <c r="I77" s="57" t="s">
        <v>1133</v>
      </c>
      <c r="J77" s="61" t="s">
        <v>1134</v>
      </c>
      <c r="K77" s="56" t="n">
        <f aca="false">COUNTIF('Verified Direct-Drive'!$B$5:$B$150,B77)</f>
        <v>0</v>
      </c>
      <c r="L77" s="75" t="s">
        <v>1075</v>
      </c>
      <c r="M77" s="57" t="s">
        <v>782</v>
      </c>
      <c r="N77" s="56" t="n">
        <v>0</v>
      </c>
      <c r="O77" s="56" t="n">
        <v>0</v>
      </c>
      <c r="P77" s="56" t="n">
        <v>0</v>
      </c>
      <c r="Q77" s="56" t="n">
        <v>0</v>
      </c>
      <c r="R77" s="69" t="s">
        <v>742</v>
      </c>
    </row>
    <row r="78" customFormat="false" ht="96" hidden="false" customHeight="true" outlineLevel="0" collapsed="false">
      <c r="A78" s="56" t="n">
        <v>74</v>
      </c>
      <c r="B78" s="57" t="s">
        <v>1135</v>
      </c>
      <c r="C78" s="58" t="s">
        <v>698</v>
      </c>
      <c r="D78" s="56"/>
      <c r="E78" s="57" t="s">
        <v>1136</v>
      </c>
      <c r="F78" s="57" t="s">
        <v>1137</v>
      </c>
      <c r="G78" s="74" t="s">
        <v>1138</v>
      </c>
      <c r="H78" s="57" t="s">
        <v>1139</v>
      </c>
      <c r="I78" s="57" t="s">
        <v>1140</v>
      </c>
      <c r="J78" s="61" t="s">
        <v>1141</v>
      </c>
      <c r="K78" s="56" t="n">
        <f aca="false">COUNTIF('Verified Direct-Drive'!$B$5:$B$150,B78)</f>
        <v>0</v>
      </c>
      <c r="L78" s="75" t="s">
        <v>1075</v>
      </c>
      <c r="M78" s="57" t="s">
        <v>797</v>
      </c>
      <c r="N78" s="56" t="n">
        <v>0</v>
      </c>
      <c r="O78" s="56" t="n">
        <v>0</v>
      </c>
      <c r="P78" s="56" t="n">
        <v>0</v>
      </c>
      <c r="Q78" s="56" t="n">
        <v>0</v>
      </c>
      <c r="R78" s="69" t="s">
        <v>742</v>
      </c>
    </row>
    <row r="79" customFormat="false" ht="96" hidden="false" customHeight="true" outlineLevel="0" collapsed="false">
      <c r="A79" s="56" t="n">
        <v>75</v>
      </c>
      <c r="B79" s="57" t="s">
        <v>1142</v>
      </c>
      <c r="C79" s="58" t="s">
        <v>698</v>
      </c>
      <c r="D79" s="56"/>
      <c r="E79" s="57" t="s">
        <v>1143</v>
      </c>
      <c r="F79" s="57" t="s">
        <v>1144</v>
      </c>
      <c r="G79" s="74" t="s">
        <v>1145</v>
      </c>
      <c r="H79" s="57" t="s">
        <v>1146</v>
      </c>
      <c r="I79" s="57" t="s">
        <v>1147</v>
      </c>
      <c r="J79" s="61" t="s">
        <v>1148</v>
      </c>
      <c r="K79" s="56" t="n">
        <f aca="false">COUNTIF('Verified Direct-Drive'!$B$5:$B$150,B79)</f>
        <v>0</v>
      </c>
      <c r="L79" s="75" t="s">
        <v>1075</v>
      </c>
      <c r="M79" s="57" t="s">
        <v>797</v>
      </c>
      <c r="N79" s="56" t="n">
        <v>0</v>
      </c>
      <c r="O79" s="56" t="n">
        <v>0</v>
      </c>
      <c r="P79" s="56" t="n">
        <v>0</v>
      </c>
      <c r="Q79" s="56" t="n">
        <v>0</v>
      </c>
      <c r="R79" s="69" t="s">
        <v>742</v>
      </c>
    </row>
    <row r="80" customFormat="false" ht="30" hidden="false" customHeight="true" outlineLevel="0" collapsed="false">
      <c r="A80" s="76" t="s">
        <v>618</v>
      </c>
      <c r="B80" s="76" t="s">
        <v>1149</v>
      </c>
      <c r="C80" s="76" t="n">
        <f aca="false">COUNTA(B5:B79)</f>
        <v>75</v>
      </c>
      <c r="D80" s="76"/>
      <c r="E80" s="76"/>
      <c r="F80" s="76"/>
      <c r="G80" s="76"/>
      <c r="H80" s="76"/>
      <c r="I80" s="76" t="s">
        <v>1150</v>
      </c>
      <c r="J80" s="76"/>
      <c r="K80" s="76" t="n">
        <f aca="false">SUM(K5:K79)</f>
        <v>146</v>
      </c>
      <c r="L80" s="76" t="str">
        <f aca="false">COUNTIF(L5:L79,"VERIFIED*")&amp;" verified brands"</f>
        <v>16 verified brands</v>
      </c>
      <c r="M80" s="76"/>
      <c r="N80" s="77" t="n">
        <v>0</v>
      </c>
      <c r="O80" s="77" t="n">
        <v>0</v>
      </c>
      <c r="P80" s="77" t="n">
        <v>0</v>
      </c>
      <c r="Q80" s="77" t="n">
        <v>0</v>
      </c>
      <c r="R80" s="78" t="s">
        <v>742</v>
      </c>
    </row>
  </sheetData>
  <autoFilter ref="A4:R80"/>
  <mergeCells count="3">
    <mergeCell ref="A1:R1"/>
    <mergeCell ref="A2:M2"/>
    <mergeCell ref="B3:M3"/>
  </mergeCells>
  <hyperlinks>
    <hyperlink ref="J5" r:id="rId1" display="https://www.burkert.com/en/item/275060&#10;https://www.burkert.com/en/item/275063"/>
    <hyperlink ref="J6" r:id="rId2" display="https://ph.parker.com/us/en/product/vso-lowpro-miniature-proportional-valve/935-300240-000&#10;https://ph.parker.com/us/en/product/vso-lowpro-miniature-proportional-valve/935-400240-000"/>
    <hyperlink ref="J7" r:id="rId3" display="https://discreteautomation.emerson.com/product/asco-sku-scg202a003v24dc&#10;https://discreteautomation.emerson.com/product/asco-sku-scg202a007v24dc"/>
    <hyperlink ref="J8" r:id="rId4" display="https://shop.camozzi.com/store/camozzi/it/en/p/SERIES-AP-PROPORTIONAL-VALVES"/>
    <hyperlink ref="J9" r:id="rId5" display="https://www.kendrion.com/en/productfinder/group/product/proportional-valves/6805871p&#10;https://www.kendrion.com/en/productfinder/group/product/proportional-valves/6803830p"/>
    <hyperlink ref="J10" r:id="rId6" display="https://www.staiger.de/en-us/component/virtuemart/article?Itemid=111&amp;limit=24&amp;orderby=product_sku"/>
    <hyperlink ref="J11" r:id="rId7" display="https://www.smcworld.com/webcatalog/en-jp/pressure-control-equipment/proportional-valves/PVQ&#10;https://www.smcworld.com/webcatalog/s3s/en-jp/detail/PVQ13-A/PVQ-E/?partNumber=PVQ13-5L-03-A&amp;userID=JP_test&#10;https://www.smcworld.com/webcatalog/en-sg/pressure-control-equipment/proportional-valves/PVQ-E"/>
    <hyperlink ref="J12" r:id="rId8" display="https://www.clippard.com/part/EV-PM-20-4050&#10;https://www.clippard.com/part/ET-PM-20-4050"/>
    <hyperlink ref="J13" r:id="rId9" display="https://www.enfieldtech.com/Products/PFV-Proportional-Valves&#10;https://www.enfieldtech.com/Products/NSF-Certified-PFV-Proportional-Valves"/>
    <hyperlink ref="J14" r:id="rId10" display="https://www.humphrey-products.com/products/proportional-control-valves/pv3p2403225-flow&#10;https://www.humphrey-products.com/products/proportional-control-valves/pv3p2403250-flow"/>
    <hyperlink ref="J15" r:id="rId11" display="https://www.navimro.com/g/299634/"/>
    <hyperlink ref="J16" r:id="rId12" display="https://koreacontrol.com/en/products-english/&#10;https://koreacontrol.com/grv-301/&#10;https://koreacontrol.com/gar-102/"/>
    <hyperlink ref="J17" r:id="rId13" display="https://www.takasago-fluidics.com/collections/proportional-diaphragm-valve-npv-series"/>
    <hyperlink ref="J18" r:id="rId14" display="https://www.hydraforce.com/products/cartridge-valves/electro-proportional-valves/ts10-36/"/>
    <hyperlink ref="J19" r:id="rId15" display="https://www.geeplus.com/proportional-solenoids/"/>
    <hyperlink ref="J20" r:id="rId16" display="https://www.hoyea.com/threaded-cartridge-valve/proportional-valve-series-1/&#10;https://www.hoyea.com/proportional-valve-series-1/hy-sp08-20-poppet-type-2-way-normally-closed&#10;https://www.hoyea.com/proportional-valve-series-1/hy-sp08-21-poppet-type-2-way-normally-open"/>
    <hyperlink ref="J21" r:id="rId17" display="https://www.ckd.co.jp/en/productinfo/eu/ce_gvalve/&#10;https://www.ckd.co.jp/kiki/en/product/detail/1124/3QB"/>
    <hyperlink ref="J22" r:id="rId18" display="https://product-en.koganei.co.jp/product/KFPV010_ALL?c=1"/>
    <hyperlink ref="J23" r:id="rId19" display="https://www.heliostechnologies.com/investors/news-events/press-releases/detail/297/helios-technologies-releases-high-capacity"/>
    <hyperlink ref="J24" r:id="rId20" display="https://www.hawe.com/en-us/products/product-finder/valves/proportional%2Bdirectional%2Bspool%2Bvalves/pih%2B-%2Bproportional%2Bdirectional%2Bspool%2Bvalves/"/>
    <hyperlink ref="J25" r:id="rId21" display="https://www.huadeonline.com/proportional-valve"/>
    <hyperlink ref="J26" r:id="rId22" display="https://www.dantal.in/"/>
    <hyperlink ref="J27" r:id="rId23" display="https://www.hyoiat.com/"/>
    <hyperlink ref="J28" r:id="rId24" display="http://www.iksanhyd.com/"/>
    <hyperlink ref="J29" r:id="rId25" display="https://www.jacktechhyd.com/products/solenoid-operated-valve/"/>
    <hyperlink ref="J30" r:id="rId26" display="https://www.henglihydraulics.com/en/col552/1874"/>
    <hyperlink ref="J31" r:id="rId27" display="https://www.kitzsct.com/en/"/>
    <hyperlink ref="J32" r:id="rId28" display="https://www.kosaplus.com/"/>
    <hyperlink ref="J33" r:id="rId29" display="https://www.jelpc.com/"/>
    <hyperlink ref="J34" r:id="rId30" display="https://www.kailingfluid.com/en/products/2w-series-solenoid-valves/"/>
    <hyperlink ref="J35" r:id="rId31" display="https://www.china-stnc.com/html/en/products/sitecms/2105.html"/>
    <hyperlink ref="J36" r:id="rId32" display="https://www.polyhydron.com/pplproduct/6_logic_cartridges/f-logiccartridge.htm"/>
    <hyperlink ref="J37" r:id="rId33" display="https://www.taifenghydraulic.com/product/2.html"/>
    <hyperlink ref="J38" r:id="rId34" display="https://www.shlixin.com/en/Proportional-Servo-Valve/"/>
    <hyperlink ref="J39" r:id="rId35" display="https://snspneumatic.com/products/"/>
    <hyperlink ref="J40" r:id="rId36" display="https://www.taiyo-ltd.co.jp/english/"/>
    <hyperlink ref="J41" r:id="rId37" display="https://www.targethyd.com/"/>
    <hyperlink ref="J42" r:id="rId38" display="https://www.tpcpage.co.kr/"/>
    <hyperlink ref="J43" r:id="rId39" display="https://veljan.in/mobile-directional-valve-v10"/>
    <hyperlink ref="J44" r:id="rId40" display="https://www.vnmhydraulic.com/proportional-controls.html"/>
    <hyperlink ref="J45" r:id="rId41" display="https://www.solenoidvalve.cn/Proportional-Solenoid-Valve-pl3865459.html"/>
    <hyperlink ref="J46" r:id="rId42" display="https://www.festo.com/il/en/a/8074538/"/>
    <hyperlink ref="J47" r:id="rId43" display="https://www.boschrexroth.com/en/us/connected-hydraulics/products/obed/"/>
    <hyperlink ref="J48" r:id="rId44" display="https://www.danfoss.com/en/products/dps/hydraulic-valves/industrial-valves/proportional-valve-electronics/"/>
    <hyperlink ref="J49" r:id="rId45" display="https://www.moog.com/products/servovalves-servo-proportional-valves/industrial.html"/>
    <hyperlink ref="J50" r:id="rId46" display="https://www.norgren.com/en-us/products/valves/proportional-valves"/>
    <hyperlink ref="J51" r:id="rId47" display="https://www.yuken.co.jp/english/product/&#10;https://www.yukenindia.com/proportionals/&#10;https://www.yuken.co.jp/en/catalog_cad/00198/00198_01"/>
    <hyperlink ref="J52" r:id="rId48" display="https://www.nachi-fujikoshi.co.jp/eng/yua/"/>
    <hyperlink ref="J53" r:id="rId49" display="https://global.kawasaki.com/en/industrial_equipment/hydraulic/"/>
    <hyperlink ref="J54" r:id="rId50" display="https://www.airtacs.com/collections/x-ppv"/>
    <hyperlink ref="J55" r:id="rId51" display="https://en.kdgfgs.com/product/28.html"/>
    <hyperlink ref="J56" r:id="rId52" display="https://www.azbil.com/products/factory/factory-product/field-instruments/control-valves/"/>
    <hyperlink ref="J57" r:id="rId53" display="https://blog.daara.co.kr/bbtech"/>
    <hyperlink ref="J58" r:id="rId54" display="https://www.gobizkorea.com/"/>
    <hyperlink ref="J59" r:id="rId55" display="https://www.emc-machinery.com/"/>
    <hyperlink ref="J60" r:id="rId56" display="https://www.fujikin.co.jp/en/"/>
    <hyperlink ref="J61" r:id="rId57" display="https://narayanmachinery.com/brands/janatics/ppr-series"/>
    <hyperlink ref="J62" r:id="rId58" display="https://www.mindman.com.tw/product-MAER300.html"/>
    <hyperlink ref="J63" r:id="rId59" display="https://rotexautomation.com/ProductCatalogue/solenoid-valves/"/>
    <hyperlink ref="J64" r:id="rId60" display="https://www.gobizkorea.com/user/goods/frontGoodsDetail.do?goods_no=GS2022082015958"/>
    <hyperlink ref="J65" r:id="rId61" display="https://www.tissin.co.kr/"/>
    <hyperlink ref="J66" r:id="rId62" display="https://www.tokyokeiki.jp/e/products/hyd/"/>
    <hyperlink ref="J67" r:id="rId63" display="https://www.uflowvalve.com/products"/>
    <hyperlink ref="J68" r:id="rId64" display="https://www.airaindia.com/control-valve/"/>
    <hyperlink ref="J69" r:id="rId65" display="https://www.airmaxindia.com/3-2-way-direct-acting-solenoid-valve/"/>
    <hyperlink ref="J70" r:id="rId66" display="https://avconcontrols.com/product/311b-direct-acting-type/"/>
    <hyperlink ref="J71" r:id="rId67" display="https://fluidtecq.com/products"/>
    <hyperlink ref="J72" r:id="rId68" display="https://www.ginice.co.kr/"/>
    <hyperlink ref="J73" r:id="rId69" display="https://www.hydaxindia.com/products/hydraulics"/>
    <hyperlink ref="J74" r:id="rId70" display="https://www.hydroline.com/product.html"/>
    <hyperlink ref="J75" r:id="rId71" display="https://www.proval.co.kr/"/>
    <hyperlink ref="J76" r:id="rId72" display="https://www.saginomiya.co.jp/eng/"/>
    <hyperlink ref="J77" r:id="rId73" display="https://spacpneumatic.com/gy-series/"/>
    <hyperlink ref="J78" r:id="rId74" display="https://www.valcon.co.kr/"/>
    <hyperlink ref="J79" r:id="rId75" display="https://www.ypc.co.kr/"/>
  </hyperlinks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76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32"/>
    <col collapsed="false" customWidth="true" hidden="false" outlineLevel="0" max="3" min="3" style="1" width="68"/>
    <col collapsed="false" customWidth="true" hidden="false" outlineLevel="0" max="4" min="4" style="1" width="70"/>
    <col collapsed="false" customWidth="true" hidden="false" outlineLevel="0" max="5" min="5" style="1" width="28"/>
  </cols>
  <sheetData>
    <row r="1" customFormat="false" ht="27.75" hidden="false" customHeight="true" outlineLevel="0" collapsed="false">
      <c r="A1" s="79" t="s">
        <v>1151</v>
      </c>
      <c r="B1" s="79"/>
      <c r="C1" s="79"/>
      <c r="D1" s="79"/>
      <c r="E1" s="79"/>
    </row>
    <row r="3" customFormat="false" ht="15" hidden="false" customHeight="true" outlineLevel="0" collapsed="false">
      <c r="A3" s="42" t="s">
        <v>1152</v>
      </c>
      <c r="B3" s="42" t="s">
        <v>1153</v>
      </c>
      <c r="C3" s="42" t="s">
        <v>1154</v>
      </c>
      <c r="D3" s="42" t="s">
        <v>1155</v>
      </c>
      <c r="E3" s="42" t="s">
        <v>1156</v>
      </c>
    </row>
    <row r="4" customFormat="false" ht="27.75" hidden="false" customHeight="true" outlineLevel="0" collapsed="false">
      <c r="A4" s="44" t="s">
        <v>1157</v>
      </c>
      <c r="B4" s="44" t="s">
        <v>1158</v>
      </c>
      <c r="C4" s="44" t="s">
        <v>1159</v>
      </c>
      <c r="D4" s="44" t="s">
        <v>1160</v>
      </c>
      <c r="E4" s="20" t="s">
        <v>1161</v>
      </c>
    </row>
    <row r="5" customFormat="false" ht="15" hidden="false" customHeight="true" outlineLevel="0" collapsed="false">
      <c r="A5" s="44" t="s">
        <v>38</v>
      </c>
      <c r="B5" s="80" t="s">
        <v>1162</v>
      </c>
      <c r="C5" s="44" t="s">
        <v>1163</v>
      </c>
      <c r="D5" s="44" t="s">
        <v>1164</v>
      </c>
      <c r="E5" s="44" t="s">
        <v>1165</v>
      </c>
    </row>
    <row r="6" customFormat="false" ht="27.75" hidden="false" customHeight="true" outlineLevel="0" collapsed="false">
      <c r="A6" s="44" t="s">
        <v>133</v>
      </c>
      <c r="B6" s="81" t="s">
        <v>1166</v>
      </c>
      <c r="C6" s="44" t="s">
        <v>1167</v>
      </c>
      <c r="D6" s="44" t="s">
        <v>1168</v>
      </c>
      <c r="E6" s="44" t="s">
        <v>1169</v>
      </c>
    </row>
    <row r="7" customFormat="false" ht="27.75" hidden="false" customHeight="true" outlineLevel="0" collapsed="false">
      <c r="A7" s="44" t="s">
        <v>407</v>
      </c>
      <c r="B7" s="82" t="s">
        <v>1170</v>
      </c>
      <c r="C7" s="44" t="s">
        <v>1171</v>
      </c>
      <c r="D7" s="44" t="s">
        <v>1172</v>
      </c>
      <c r="E7" s="44" t="s">
        <v>1165</v>
      </c>
    </row>
    <row r="8" customFormat="false" ht="27.75" hidden="false" customHeight="true" outlineLevel="0" collapsed="false">
      <c r="A8" s="44" t="s">
        <v>1173</v>
      </c>
      <c r="B8" s="44" t="s">
        <v>1174</v>
      </c>
      <c r="C8" s="44" t="s">
        <v>1175</v>
      </c>
      <c r="D8" s="44" t="s">
        <v>1176</v>
      </c>
      <c r="E8" s="44" t="s">
        <v>1177</v>
      </c>
    </row>
    <row r="9" customFormat="false" ht="27.75" hidden="false" customHeight="true" outlineLevel="0" collapsed="false">
      <c r="A9" s="44" t="s">
        <v>1178</v>
      </c>
      <c r="B9" s="44" t="s">
        <v>1179</v>
      </c>
      <c r="C9" s="44" t="s">
        <v>1180</v>
      </c>
      <c r="D9" s="44" t="s">
        <v>1181</v>
      </c>
      <c r="E9" s="44" t="s">
        <v>1182</v>
      </c>
    </row>
    <row r="10" customFormat="false" ht="27.75" hidden="false" customHeight="true" outlineLevel="0" collapsed="false">
      <c r="A10" s="44" t="s">
        <v>1183</v>
      </c>
      <c r="B10" s="44" t="s">
        <v>1184</v>
      </c>
      <c r="C10" s="44" t="s">
        <v>1185</v>
      </c>
      <c r="D10" s="44" t="s">
        <v>1186</v>
      </c>
      <c r="E10" s="44" t="s">
        <v>1187</v>
      </c>
    </row>
    <row r="12" customFormat="false" ht="15" hidden="false" customHeight="false" outlineLevel="0" collapsed="false">
      <c r="A12" s="83" t="s">
        <v>1188</v>
      </c>
      <c r="B12" s="83"/>
      <c r="C12" s="83"/>
      <c r="D12" s="83"/>
      <c r="E12" s="83"/>
    </row>
    <row r="13" customFormat="false" ht="15" hidden="false" customHeight="false" outlineLevel="0" collapsed="false">
      <c r="A13" s="27" t="s">
        <v>1189</v>
      </c>
      <c r="B13" s="28" t="s">
        <v>1190</v>
      </c>
      <c r="C13" s="28" t="s">
        <v>1191</v>
      </c>
      <c r="D13" s="28" t="s">
        <v>1192</v>
      </c>
      <c r="E13" s="28" t="s">
        <v>1193</v>
      </c>
    </row>
    <row r="14" customFormat="false" ht="15" hidden="false" customHeight="false" outlineLevel="0" collapsed="false">
      <c r="A14" s="27" t="s">
        <v>1194</v>
      </c>
      <c r="B14" s="28" t="s">
        <v>1195</v>
      </c>
      <c r="C14" s="28" t="s">
        <v>1196</v>
      </c>
      <c r="D14" s="28" t="s">
        <v>1197</v>
      </c>
      <c r="E14" s="28" t="s">
        <v>1198</v>
      </c>
    </row>
    <row r="15" customFormat="false" ht="15" hidden="false" customHeight="false" outlineLevel="0" collapsed="false">
      <c r="A15" s="27" t="s">
        <v>1199</v>
      </c>
      <c r="B15" s="28" t="s">
        <v>610</v>
      </c>
      <c r="C15" s="28" t="s">
        <v>1200</v>
      </c>
      <c r="D15" s="28" t="s">
        <v>1201</v>
      </c>
      <c r="E15" s="28" t="s">
        <v>1202</v>
      </c>
    </row>
    <row r="16" customFormat="false" ht="15" hidden="false" customHeight="false" outlineLevel="0" collapsed="false">
      <c r="A16" s="27" t="s">
        <v>1203</v>
      </c>
      <c r="B16" s="28" t="s">
        <v>611</v>
      </c>
      <c r="C16" s="28" t="s">
        <v>1204</v>
      </c>
      <c r="D16" s="28" t="s">
        <v>1205</v>
      </c>
      <c r="E16" s="28" t="s">
        <v>1206</v>
      </c>
    </row>
    <row r="17" customFormat="false" ht="22.35" hidden="false" customHeight="false" outlineLevel="0" collapsed="false">
      <c r="A17" s="27" t="s">
        <v>1207</v>
      </c>
      <c r="B17" s="28" t="s">
        <v>1208</v>
      </c>
      <c r="C17" s="28" t="s">
        <v>1209</v>
      </c>
      <c r="D17" s="28" t="s">
        <v>1210</v>
      </c>
      <c r="E17" s="28" t="s">
        <v>1211</v>
      </c>
    </row>
  </sheetData>
  <mergeCells count="2">
    <mergeCell ref="A1:E1"/>
    <mergeCell ref="A12:E12"/>
  </mergeCells>
  <hyperlinks>
    <hyperlink ref="E4" r:id="rId1" display="ST official product page"/>
  </hyperlinks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1"/>
    <col collapsed="false" customWidth="true" hidden="false" outlineLevel="0" max="6" min="2" style="1" width="21"/>
  </cols>
  <sheetData>
    <row r="1" customFormat="false" ht="27.75" hidden="false" customHeight="true" outlineLevel="0" collapsed="false">
      <c r="A1" s="79" t="s">
        <v>1212</v>
      </c>
      <c r="B1" s="79"/>
      <c r="C1" s="79"/>
      <c r="D1" s="79"/>
      <c r="E1" s="79"/>
      <c r="F1" s="79"/>
    </row>
    <row r="3" customFormat="false" ht="42" hidden="false" customHeight="true" outlineLevel="0" collapsed="false">
      <c r="A3" s="84" t="s">
        <v>1213</v>
      </c>
      <c r="B3" s="85" t="s">
        <v>1214</v>
      </c>
      <c r="C3" s="85"/>
      <c r="D3" s="85"/>
      <c r="E3" s="85"/>
      <c r="F3" s="85"/>
    </row>
    <row r="4" customFormat="false" ht="42" hidden="false" customHeight="true" outlineLevel="0" collapsed="false">
      <c r="A4" s="84" t="s">
        <v>1215</v>
      </c>
      <c r="B4" s="85" t="s">
        <v>1216</v>
      </c>
      <c r="C4" s="85"/>
      <c r="D4" s="85"/>
      <c r="E4" s="85"/>
      <c r="F4" s="85"/>
    </row>
    <row r="5" customFormat="false" ht="42" hidden="false" customHeight="true" outlineLevel="0" collapsed="false">
      <c r="A5" s="84" t="s">
        <v>1217</v>
      </c>
      <c r="B5" s="85" t="s">
        <v>1218</v>
      </c>
      <c r="C5" s="85"/>
      <c r="D5" s="85"/>
      <c r="E5" s="85"/>
      <c r="F5" s="85"/>
    </row>
    <row r="6" customFormat="false" ht="42" hidden="false" customHeight="true" outlineLevel="0" collapsed="false">
      <c r="A6" s="84" t="s">
        <v>1219</v>
      </c>
      <c r="B6" s="85" t="s">
        <v>1220</v>
      </c>
      <c r="C6" s="85"/>
      <c r="D6" s="85"/>
      <c r="E6" s="85"/>
      <c r="F6" s="85"/>
    </row>
    <row r="7" customFormat="false" ht="42" hidden="false" customHeight="true" outlineLevel="0" collapsed="false">
      <c r="A7" s="84" t="s">
        <v>1221</v>
      </c>
      <c r="B7" s="85" t="s">
        <v>1222</v>
      </c>
      <c r="C7" s="85"/>
      <c r="D7" s="85"/>
      <c r="E7" s="85"/>
      <c r="F7" s="85"/>
    </row>
    <row r="8" customFormat="false" ht="42" hidden="false" customHeight="true" outlineLevel="0" collapsed="false">
      <c r="A8" s="84" t="s">
        <v>1223</v>
      </c>
      <c r="B8" s="85" t="s">
        <v>1224</v>
      </c>
      <c r="C8" s="85"/>
      <c r="D8" s="85"/>
      <c r="E8" s="85"/>
      <c r="F8" s="85"/>
    </row>
    <row r="9" customFormat="false" ht="42" hidden="false" customHeight="true" outlineLevel="0" collapsed="false">
      <c r="A9" s="84" t="s">
        <v>1225</v>
      </c>
      <c r="B9" s="85" t="s">
        <v>1226</v>
      </c>
      <c r="C9" s="85"/>
      <c r="D9" s="85"/>
      <c r="E9" s="85"/>
      <c r="F9" s="85"/>
    </row>
    <row r="10" customFormat="false" ht="42" hidden="false" customHeight="true" outlineLevel="0" collapsed="false">
      <c r="A10" s="84" t="s">
        <v>1227</v>
      </c>
      <c r="B10" s="86" t="s">
        <v>1228</v>
      </c>
      <c r="C10" s="86"/>
      <c r="D10" s="86"/>
      <c r="E10" s="86"/>
      <c r="F10" s="86"/>
    </row>
    <row r="11" customFormat="false" ht="48" hidden="false" customHeight="true" outlineLevel="0" collapsed="false">
      <c r="A11" s="84" t="s">
        <v>1229</v>
      </c>
      <c r="B11" s="87" t="s">
        <v>1230</v>
      </c>
    </row>
    <row r="12" customFormat="false" ht="48" hidden="false" customHeight="true" outlineLevel="0" collapsed="false">
      <c r="A12" s="84" t="s">
        <v>1231</v>
      </c>
      <c r="B12" s="87" t="s">
        <v>1232</v>
      </c>
    </row>
    <row r="13" customFormat="false" ht="48" hidden="false" customHeight="true" outlineLevel="0" collapsed="false">
      <c r="A13" s="84" t="s">
        <v>1233</v>
      </c>
      <c r="B13" s="87" t="s">
        <v>1234</v>
      </c>
    </row>
    <row r="14" customFormat="false" ht="48" hidden="false" customHeight="true" outlineLevel="0" collapsed="false">
      <c r="A14" s="84" t="s">
        <v>1235</v>
      </c>
      <c r="B14" s="87" t="s">
        <v>1236</v>
      </c>
    </row>
    <row r="15" customFormat="false" ht="48" hidden="false" customHeight="true" outlineLevel="0" collapsed="false">
      <c r="A15" s="84" t="s">
        <v>1237</v>
      </c>
      <c r="B15" s="87" t="s">
        <v>1238</v>
      </c>
    </row>
    <row r="17" customFormat="false" ht="15" hidden="false" customHeight="false" outlineLevel="0" collapsed="false">
      <c r="A17" s="83" t="s">
        <v>1239</v>
      </c>
      <c r="B17" s="83"/>
      <c r="C17" s="83"/>
      <c r="D17" s="83"/>
      <c r="E17" s="83"/>
      <c r="F17" s="83"/>
    </row>
    <row r="18" customFormat="false" ht="15" hidden="false" customHeight="true" outlineLevel="0" collapsed="false">
      <c r="A18" s="88" t="s">
        <v>1240</v>
      </c>
      <c r="B18" s="88"/>
      <c r="C18" s="88"/>
      <c r="D18" s="88"/>
      <c r="E18" s="88"/>
      <c r="F18" s="88"/>
    </row>
    <row r="19" customFormat="false" ht="15" hidden="false" customHeight="true" outlineLevel="0" collapsed="false">
      <c r="A19" s="88" t="s">
        <v>1241</v>
      </c>
      <c r="B19" s="88"/>
      <c r="C19" s="88"/>
      <c r="D19" s="88"/>
      <c r="E19" s="88"/>
      <c r="F19" s="88"/>
    </row>
    <row r="20" customFormat="false" ht="15" hidden="false" customHeight="true" outlineLevel="0" collapsed="false">
      <c r="A20" s="88" t="s">
        <v>1242</v>
      </c>
      <c r="B20" s="88"/>
      <c r="C20" s="88"/>
      <c r="D20" s="88"/>
      <c r="E20" s="88"/>
      <c r="F20" s="88"/>
    </row>
    <row r="21" customFormat="false" ht="22.35" hidden="false" customHeight="true" outlineLevel="0" collapsed="false">
      <c r="A21" s="88" t="s">
        <v>1243</v>
      </c>
      <c r="B21" s="88"/>
      <c r="C21" s="88"/>
      <c r="D21" s="88"/>
      <c r="E21" s="88"/>
      <c r="F21" s="88"/>
    </row>
    <row r="22" customFormat="false" ht="15" hidden="false" customHeight="true" outlineLevel="0" collapsed="false">
      <c r="A22" s="88" t="s">
        <v>1244</v>
      </c>
      <c r="B22" s="88"/>
      <c r="C22" s="88"/>
      <c r="D22" s="88"/>
      <c r="E22" s="88"/>
      <c r="F22" s="88"/>
    </row>
  </sheetData>
  <mergeCells count="15">
    <mergeCell ref="A1:F1"/>
    <mergeCell ref="B3:F3"/>
    <mergeCell ref="B4:F4"/>
    <mergeCell ref="B5:F5"/>
    <mergeCell ref="B6:F6"/>
    <mergeCell ref="B7:F7"/>
    <mergeCell ref="B8:F8"/>
    <mergeCell ref="B9:F9"/>
    <mergeCell ref="B10:F10"/>
    <mergeCell ref="A17:F17"/>
    <mergeCell ref="A18:F18"/>
    <mergeCell ref="A19:F19"/>
    <mergeCell ref="A20:F20"/>
    <mergeCell ref="A21:F21"/>
    <mergeCell ref="A22:F22"/>
  </mergeCells>
  <hyperlinks>
    <hyperlink ref="B10" r:id="rId1" display="https://www.st.com/en/power-management/iso808a.html"/>
  </hyperlinks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2026-07-24T13:54:12Z</dcterms:created>
  <dc:creator>OpenAI for Tachyonic Intelligence / Titania</dc:creator>
  <dc:description/>
  <cp:keywords>Titania ISO808A proportional solenoid proportional valve 24 VDC PWM direct drive</cp:keywords>
  <dc:language>en-US</dc:language>
  <cp:lastModifiedBy/>
  <dcterms:modified xsi:type="dcterms:W3CDTF">2026-07-25T00:25:13Z</dcterms:modified>
  <cp:revision>0</cp:revision>
  <dc:subject>Exact raw-coil proportional solenoids and valves screened for direct ISO808A connection, with Japanese and Chinese brand qualification reviews</dc:subject>
  <dc:title>Titania ISO808A Direct-Drive Proportional Solenoids — Japanese and Chinese Brands Edition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